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20115" windowHeight="6180" activeTab="1"/>
  </bookViews>
  <sheets>
    <sheet name="1_GBP" sheetId="1" r:id="rId1"/>
    <sheet name="2HUF" sheetId="3" r:id="rId2"/>
    <sheet name="MNB" sheetId="2" r:id="rId3"/>
  </sheets>
  <calcPr calcId="125725"/>
</workbook>
</file>

<file path=xl/calcChain.xml><?xml version="1.0" encoding="utf-8"?>
<calcChain xmlns="http://schemas.openxmlformats.org/spreadsheetml/2006/main">
  <c r="N50" i="3"/>
  <c r="M50"/>
  <c r="L50"/>
  <c r="N48"/>
  <c r="M48"/>
  <c r="N46"/>
  <c r="M46"/>
  <c r="L46"/>
  <c r="K46"/>
  <c r="N43"/>
  <c r="M43"/>
  <c r="L43"/>
  <c r="L28"/>
  <c r="L29"/>
  <c r="L30"/>
  <c r="L31"/>
  <c r="L32"/>
  <c r="L33"/>
  <c r="L34"/>
  <c r="L35"/>
  <c r="L36"/>
  <c r="L37"/>
  <c r="L38"/>
  <c r="L39"/>
  <c r="L40"/>
  <c r="L41"/>
  <c r="L42"/>
  <c r="K28"/>
  <c r="K29"/>
  <c r="K30"/>
  <c r="K31"/>
  <c r="K32"/>
  <c r="K33"/>
  <c r="K34"/>
  <c r="K35"/>
  <c r="K36"/>
  <c r="K37"/>
  <c r="K38"/>
  <c r="K39"/>
  <c r="K40"/>
  <c r="K41"/>
  <c r="K42"/>
  <c r="L27"/>
  <c r="K27"/>
  <c r="N24"/>
  <c r="M24"/>
  <c r="L24"/>
  <c r="K24"/>
  <c r="N21"/>
  <c r="M21"/>
  <c r="L18"/>
  <c r="L19"/>
  <c r="L20"/>
  <c r="L17"/>
  <c r="K18"/>
  <c r="K19"/>
  <c r="K20"/>
  <c r="K17"/>
  <c r="L21"/>
  <c r="N14"/>
  <c r="M14"/>
  <c r="L14"/>
  <c r="L13"/>
  <c r="K13"/>
  <c r="L12"/>
  <c r="K12"/>
  <c r="N9"/>
  <c r="M9"/>
  <c r="L9"/>
  <c r="L7"/>
  <c r="L8"/>
  <c r="L6"/>
  <c r="K8"/>
  <c r="K7"/>
  <c r="K6"/>
  <c r="F39"/>
  <c r="F81" i="2"/>
  <c r="E81"/>
  <c r="M56" i="1"/>
  <c r="M54"/>
  <c r="M52"/>
  <c r="M50"/>
  <c r="M48"/>
  <c r="M46"/>
  <c r="M43"/>
  <c r="M24"/>
  <c r="K46"/>
  <c r="L46" s="1"/>
  <c r="K42"/>
  <c r="K41"/>
  <c r="K40"/>
  <c r="F39"/>
  <c r="K39"/>
  <c r="K38"/>
  <c r="K37"/>
  <c r="K36"/>
  <c r="K35"/>
  <c r="K34"/>
  <c r="K33"/>
  <c r="K32"/>
  <c r="K31"/>
  <c r="K30"/>
  <c r="K29"/>
  <c r="K28"/>
  <c r="K27"/>
  <c r="K43" s="1"/>
  <c r="L43" s="1"/>
  <c r="K24"/>
  <c r="L24" s="1"/>
  <c r="K20"/>
  <c r="K19"/>
  <c r="K18"/>
  <c r="K17"/>
  <c r="K21" s="1"/>
  <c r="L21" s="1"/>
  <c r="M21" s="1"/>
  <c r="K13"/>
  <c r="K12"/>
  <c r="K14" s="1"/>
  <c r="L14" s="1"/>
  <c r="M14" s="1"/>
  <c r="K7"/>
  <c r="K8"/>
  <c r="K6"/>
  <c r="K9" l="1"/>
  <c r="L9" s="1"/>
  <c r="L48" l="1"/>
  <c r="M9"/>
  <c r="K50"/>
  <c r="L50" s="1"/>
  <c r="L52"/>
  <c r="K54" l="1"/>
  <c r="L54" s="1"/>
  <c r="L56"/>
  <c r="N50"/>
  <c r="N48"/>
  <c r="N56" l="1"/>
  <c r="N24"/>
  <c r="N43"/>
  <c r="N46"/>
  <c r="N14"/>
  <c r="N21"/>
  <c r="N9"/>
  <c r="N52"/>
  <c r="N54"/>
  <c r="M52" i="3" l="1"/>
  <c r="N52" l="1"/>
  <c r="L54"/>
  <c r="M54" s="1"/>
  <c r="M56"/>
  <c r="O9" l="1"/>
  <c r="O56"/>
  <c r="N56"/>
  <c r="O14"/>
  <c r="O21"/>
  <c r="O24"/>
  <c r="O43"/>
  <c r="O46"/>
  <c r="O48"/>
  <c r="O50"/>
  <c r="N54"/>
  <c r="O54"/>
  <c r="O52"/>
</calcChain>
</file>

<file path=xl/sharedStrings.xml><?xml version="1.0" encoding="utf-8"?>
<sst xmlns="http://schemas.openxmlformats.org/spreadsheetml/2006/main" count="492" uniqueCount="418">
  <si>
    <t>General Items</t>
  </si>
  <si>
    <t>Ground investigation</t>
  </si>
  <si>
    <t>£</t>
  </si>
  <si>
    <t>Geotechnical and specialist services</t>
  </si>
  <si>
    <t>Demolition</t>
  </si>
  <si>
    <t>Earthworks</t>
  </si>
  <si>
    <t>Miscellaneous works</t>
  </si>
  <si>
    <t>Repairs to boundary fencing, walls etc. Item @ £10,000</t>
  </si>
  <si>
    <t>Contractor's overhead and profit</t>
  </si>
  <si>
    <t>Allowance for contractor's overheads and profit @ 4%</t>
  </si>
  <si>
    <t>Contingencies</t>
  </si>
  <si>
    <t>Design reserve @ 10%</t>
  </si>
  <si>
    <t>Total cost of land remediation</t>
  </si>
  <si>
    <t>DESIGNATION</t>
  </si>
  <si>
    <t>Performance bond and insurances</t>
  </si>
  <si>
    <t>Site mobilisation</t>
  </si>
  <si>
    <t>Item</t>
  </si>
  <si>
    <t>weeks</t>
  </si>
  <si>
    <t>SUBTOTAL OF GENERAL ITEMS</t>
  </si>
  <si>
    <t xml:space="preserve"> </t>
  </si>
  <si>
    <t>Site running costs</t>
  </si>
  <si>
    <t>Trial pits and boreholes</t>
  </si>
  <si>
    <t>Laboratory analyses and sampling</t>
  </si>
  <si>
    <t>SUBTOTAL OF GROUND INVESTIGATION</t>
  </si>
  <si>
    <t>m3</t>
  </si>
  <si>
    <t>Stabilisation and solidification - mobilisation</t>
  </si>
  <si>
    <t>Stabilisation and solidification - treatment</t>
  </si>
  <si>
    <t>SUBTOTAL OF SPECIALIST SERVICES</t>
  </si>
  <si>
    <t>Bioremediation - mobilisation, item @ £10,000</t>
  </si>
  <si>
    <t>Bioremediation - treatment</t>
  </si>
  <si>
    <r>
      <t>General site clearance, 20,000 m</t>
    </r>
    <r>
      <rPr>
        <vertAlign val="superscript"/>
        <sz val="11"/>
        <color rgb="FFC00000"/>
        <rFont val="Calibri"/>
        <family val="2"/>
        <charset val="238"/>
        <scheme val="minor"/>
      </rPr>
      <t>2</t>
    </r>
    <r>
      <rPr>
        <sz val="11"/>
        <color rgb="FFC00000"/>
        <rFont val="Calibri"/>
        <family val="2"/>
        <charset val="238"/>
        <scheme val="minor"/>
      </rPr>
      <t xml:space="preserve"> @ £1</t>
    </r>
  </si>
  <si>
    <t>m2</t>
  </si>
  <si>
    <t>General excavations</t>
  </si>
  <si>
    <t>Extra over for hand excavation</t>
  </si>
  <si>
    <t>Breaking out tarmacadam surface</t>
  </si>
  <si>
    <t>Breaking out mass concrete</t>
  </si>
  <si>
    <t>Breaking out reinforced concrete</t>
  </si>
  <si>
    <t>On-site material management</t>
  </si>
  <si>
    <t>Trimming and preparation of excavated surface</t>
  </si>
  <si>
    <t>Screening of excavated material</t>
  </si>
  <si>
    <t>Crushing and screening of hard material</t>
  </si>
  <si>
    <t>Disposal of tarmacadam off-site, including haulage</t>
  </si>
  <si>
    <t>Disposal of hazardous material off-site, including haulage</t>
  </si>
  <si>
    <t>tonnes</t>
  </si>
  <si>
    <t>tonnes/m3</t>
  </si>
  <si>
    <t>Filling of material arising from site screening and crushing</t>
  </si>
  <si>
    <t>Filling of material arising from on-site treatment</t>
  </si>
  <si>
    <t xml:space="preserve">Imported granular material to make up levels to existing </t>
  </si>
  <si>
    <t xml:space="preserve">Disposal of WAC-fallling hazardous material off-site, including haulage </t>
  </si>
  <si>
    <t xml:space="preserve">  </t>
  </si>
  <si>
    <t>£/m2</t>
  </si>
  <si>
    <t>%  of Total</t>
  </si>
  <si>
    <t>Dátum/ISO</t>
  </si>
  <si>
    <t>CHF</t>
  </si>
  <si>
    <t>EUR</t>
  </si>
  <si>
    <t>GBP</t>
  </si>
  <si>
    <t>USD</t>
  </si>
  <si>
    <t>Egység</t>
  </si>
  <si>
    <t>265,62</t>
  </si>
  <si>
    <t>319,14</t>
  </si>
  <si>
    <t>408,62</t>
  </si>
  <si>
    <t>266,97</t>
  </si>
  <si>
    <t>265,77</t>
  </si>
  <si>
    <t>319,32</t>
  </si>
  <si>
    <t>407,68</t>
  </si>
  <si>
    <t>268,16</t>
  </si>
  <si>
    <t>266,17</t>
  </si>
  <si>
    <t>319,68</t>
  </si>
  <si>
    <t>269,68</t>
  </si>
  <si>
    <t>264,44</t>
  </si>
  <si>
    <t>317,60</t>
  </si>
  <si>
    <t>405,82</t>
  </si>
  <si>
    <t>269,54</t>
  </si>
  <si>
    <t>264,55</t>
  </si>
  <si>
    <t>317,80</t>
  </si>
  <si>
    <t>406,89</t>
  </si>
  <si>
    <t>268,91</t>
  </si>
  <si>
    <t>264,73</t>
  </si>
  <si>
    <t>317,95</t>
  </si>
  <si>
    <t>407,01</t>
  </si>
  <si>
    <t>269,15</t>
  </si>
  <si>
    <t>264,59</t>
  </si>
  <si>
    <t>317,79</t>
  </si>
  <si>
    <t>406,57</t>
  </si>
  <si>
    <t>269,11</t>
  </si>
  <si>
    <t>266,33</t>
  </si>
  <si>
    <t>319,85</t>
  </si>
  <si>
    <t>413,24</t>
  </si>
  <si>
    <t>272,35</t>
  </si>
  <si>
    <t>319,27</t>
  </si>
  <si>
    <t>321,34</t>
  </si>
  <si>
    <t>417,87</t>
  </si>
  <si>
    <t>274,86</t>
  </si>
  <si>
    <t>316,28</t>
  </si>
  <si>
    <t>321,16</t>
  </si>
  <si>
    <t>420,62</t>
  </si>
  <si>
    <t>276,27</t>
  </si>
  <si>
    <t>316,24</t>
  </si>
  <si>
    <t>318,20</t>
  </si>
  <si>
    <t>415,46</t>
  </si>
  <si>
    <t>273,96</t>
  </si>
  <si>
    <t>313,85</t>
  </si>
  <si>
    <t>318,66</t>
  </si>
  <si>
    <t>416,25</t>
  </si>
  <si>
    <t>274,59</t>
  </si>
  <si>
    <t>315,43</t>
  </si>
  <si>
    <t>315,78</t>
  </si>
  <si>
    <t>412,48</t>
  </si>
  <si>
    <t>272,91</t>
  </si>
  <si>
    <t>315,54</t>
  </si>
  <si>
    <t>411,53</t>
  </si>
  <si>
    <t>271,46</t>
  </si>
  <si>
    <t>317,82</t>
  </si>
  <si>
    <t>311,40</t>
  </si>
  <si>
    <t>415,15</t>
  </si>
  <si>
    <t>277,17</t>
  </si>
  <si>
    <t>312,83</t>
  </si>
  <si>
    <t>311,66</t>
  </si>
  <si>
    <t>415,82</t>
  </si>
  <si>
    <t>277,01</t>
  </si>
  <si>
    <t>305,81</t>
  </si>
  <si>
    <t>312,61</t>
  </si>
  <si>
    <t>416,66</t>
  </si>
  <si>
    <t>276,21</t>
  </si>
  <si>
    <t>303,86</t>
  </si>
  <si>
    <t>311,33</t>
  </si>
  <si>
    <t>416,27</t>
  </si>
  <si>
    <t>273,99</t>
  </si>
  <si>
    <t>302,21</t>
  </si>
  <si>
    <t>312,06</t>
  </si>
  <si>
    <t>417,43</t>
  </si>
  <si>
    <t>275,77</t>
  </si>
  <si>
    <t>296,65</t>
  </si>
  <si>
    <t>311,03</t>
  </si>
  <si>
    <t>414,59</t>
  </si>
  <si>
    <t>274,91</t>
  </si>
  <si>
    <t>294,76</t>
  </si>
  <si>
    <t>311,26</t>
  </si>
  <si>
    <t>411,81</t>
  </si>
  <si>
    <t>274,19</t>
  </si>
  <si>
    <t>295,09</t>
  </si>
  <si>
    <t>309,85</t>
  </si>
  <si>
    <t>410,51</t>
  </si>
  <si>
    <t>273,31</t>
  </si>
  <si>
    <t>291,81</t>
  </si>
  <si>
    <t>309,03</t>
  </si>
  <si>
    <t>409,96</t>
  </si>
  <si>
    <t>270,01</t>
  </si>
  <si>
    <t>292,30</t>
  </si>
  <si>
    <t>308,60</t>
  </si>
  <si>
    <t>412,94</t>
  </si>
  <si>
    <t>270,96</t>
  </si>
  <si>
    <t>290,54</t>
  </si>
  <si>
    <t>306,36</t>
  </si>
  <si>
    <t>409,74</t>
  </si>
  <si>
    <t>267,47</t>
  </si>
  <si>
    <t>293,01</t>
  </si>
  <si>
    <t>307,05</t>
  </si>
  <si>
    <t>412,34</t>
  </si>
  <si>
    <t>270,65</t>
  </si>
  <si>
    <t>296,05</t>
  </si>
  <si>
    <t>309,47</t>
  </si>
  <si>
    <t>416,91</t>
  </si>
  <si>
    <t>274,23</t>
  </si>
  <si>
    <t>294,72</t>
  </si>
  <si>
    <t>308,89</t>
  </si>
  <si>
    <t>417,27</t>
  </si>
  <si>
    <t>272,85</t>
  </si>
  <si>
    <t>291,80</t>
  </si>
  <si>
    <t>307,87</t>
  </si>
  <si>
    <t>413,51</t>
  </si>
  <si>
    <t>271,37</t>
  </si>
  <si>
    <t>288,56</t>
  </si>
  <si>
    <t>306,13</t>
  </si>
  <si>
    <t>412,14</t>
  </si>
  <si>
    <t>267,78</t>
  </si>
  <si>
    <t>288,92</t>
  </si>
  <si>
    <t>306,88</t>
  </si>
  <si>
    <t>414,28</t>
  </si>
  <si>
    <t>269,10</t>
  </si>
  <si>
    <t>289,14</t>
  </si>
  <si>
    <t>415,32</t>
  </si>
  <si>
    <t>270,32</t>
  </si>
  <si>
    <t>287,86</t>
  </si>
  <si>
    <t>307,95</t>
  </si>
  <si>
    <t>417,22</t>
  </si>
  <si>
    <t>270,27</t>
  </si>
  <si>
    <t>284,15</t>
  </si>
  <si>
    <t>305,75</t>
  </si>
  <si>
    <t>414,32</t>
  </si>
  <si>
    <t>268,27</t>
  </si>
  <si>
    <t>282,94</t>
  </si>
  <si>
    <t>304,98</t>
  </si>
  <si>
    <t>413,52</t>
  </si>
  <si>
    <t>269,13</t>
  </si>
  <si>
    <t>284,16</t>
  </si>
  <si>
    <t>305,69</t>
  </si>
  <si>
    <t>415,29</t>
  </si>
  <si>
    <t>270,21</t>
  </si>
  <si>
    <t>284,95</t>
  </si>
  <si>
    <t>305,78</t>
  </si>
  <si>
    <t>417,81</t>
  </si>
  <si>
    <t>270,53</t>
  </si>
  <si>
    <t>283,36</t>
  </si>
  <si>
    <t>305,50</t>
  </si>
  <si>
    <t>416,85</t>
  </si>
  <si>
    <t>268,71</t>
  </si>
  <si>
    <t>282,15</t>
  </si>
  <si>
    <t>303,40</t>
  </si>
  <si>
    <t>414,37</t>
  </si>
  <si>
    <t>266,77</t>
  </si>
  <si>
    <t>284,12</t>
  </si>
  <si>
    <t>302,93</t>
  </si>
  <si>
    <t>415,57</t>
  </si>
  <si>
    <t>269,94</t>
  </si>
  <si>
    <t>282,89</t>
  </si>
  <si>
    <t>303,48</t>
  </si>
  <si>
    <t>417,15</t>
  </si>
  <si>
    <t>270,58</t>
  </si>
  <si>
    <t>283,84</t>
  </si>
  <si>
    <t>304,61</t>
  </si>
  <si>
    <t>419,01</t>
  </si>
  <si>
    <t>272,63</t>
  </si>
  <si>
    <t>286,45</t>
  </si>
  <si>
    <t>307,02</t>
  </si>
  <si>
    <t>423,02</t>
  </si>
  <si>
    <t>275,85</t>
  </si>
  <si>
    <t>285,53</t>
  </si>
  <si>
    <t>305,27</t>
  </si>
  <si>
    <t>421,58</t>
  </si>
  <si>
    <t>276,59</t>
  </si>
  <si>
    <t>283,82</t>
  </si>
  <si>
    <t>304,10</t>
  </si>
  <si>
    <t>421,40</t>
  </si>
  <si>
    <t>277,24</t>
  </si>
  <si>
    <t>284,69</t>
  </si>
  <si>
    <t>304,91</t>
  </si>
  <si>
    <t>422,97</t>
  </si>
  <si>
    <t>279,91</t>
  </si>
  <si>
    <t>286,05</t>
  </si>
  <si>
    <t>306,15</t>
  </si>
  <si>
    <t>428,50</t>
  </si>
  <si>
    <t>284,68</t>
  </si>
  <si>
    <t>286,70</t>
  </si>
  <si>
    <t>305,48</t>
  </si>
  <si>
    <t>433,92</t>
  </si>
  <si>
    <t>288,13</t>
  </si>
  <si>
    <t>285,06</t>
  </si>
  <si>
    <t>303,22</t>
  </si>
  <si>
    <t>428,73</t>
  </si>
  <si>
    <t>286,03</t>
  </si>
  <si>
    <t>286,16</t>
  </si>
  <si>
    <t>305,20</t>
  </si>
  <si>
    <t>427,29</t>
  </si>
  <si>
    <t>287,68</t>
  </si>
  <si>
    <t>288,05</t>
  </si>
  <si>
    <t>304,70</t>
  </si>
  <si>
    <t>427,65</t>
  </si>
  <si>
    <t>289,17</t>
  </si>
  <si>
    <t>303,91</t>
  </si>
  <si>
    <t>423,76</t>
  </si>
  <si>
    <t>286,46</t>
  </si>
  <si>
    <t>285,51</t>
  </si>
  <si>
    <t>303,77</t>
  </si>
  <si>
    <t>420,12</t>
  </si>
  <si>
    <t>286,28</t>
  </si>
  <si>
    <t>285,15</t>
  </si>
  <si>
    <t>302,06</t>
  </si>
  <si>
    <t>420,99</t>
  </si>
  <si>
    <t>282,64</t>
  </si>
  <si>
    <t>287,52</t>
  </si>
  <si>
    <t>303,37</t>
  </si>
  <si>
    <t>418,61</t>
  </si>
  <si>
    <t>284,21</t>
  </si>
  <si>
    <t>287,65</t>
  </si>
  <si>
    <t>304,04</t>
  </si>
  <si>
    <t>418,54</t>
  </si>
  <si>
    <t>281,18</t>
  </si>
  <si>
    <t>288,14</t>
  </si>
  <si>
    <t>303,50</t>
  </si>
  <si>
    <t>413,31</t>
  </si>
  <si>
    <t>285,14</t>
  </si>
  <si>
    <t>299,28</t>
  </si>
  <si>
    <t>406,64</t>
  </si>
  <si>
    <t>273,19</t>
  </si>
  <si>
    <t>285,89</t>
  </si>
  <si>
    <t>299,85</t>
  </si>
  <si>
    <t>406,32</t>
  </si>
  <si>
    <t>271,68</t>
  </si>
  <si>
    <t>287,25</t>
  </si>
  <si>
    <t>300,54</t>
  </si>
  <si>
    <t>412,92</t>
  </si>
  <si>
    <t>277,74</t>
  </si>
  <si>
    <t>299,82</t>
  </si>
  <si>
    <t>409,82</t>
  </si>
  <si>
    <t>276,03</t>
  </si>
  <si>
    <t>286,12</t>
  </si>
  <si>
    <t>299,14</t>
  </si>
  <si>
    <t>411,80</t>
  </si>
  <si>
    <t>278,94</t>
  </si>
  <si>
    <t>286,27</t>
  </si>
  <si>
    <t>299,08</t>
  </si>
  <si>
    <t>411,21</t>
  </si>
  <si>
    <t>278,60</t>
  </si>
  <si>
    <t>286,85</t>
  </si>
  <si>
    <t>298,76</t>
  </si>
  <si>
    <t>409,18</t>
  </si>
  <si>
    <t>275,86</t>
  </si>
  <si>
    <t>287,20</t>
  </si>
  <si>
    <t>299,76</t>
  </si>
  <si>
    <t>408,31</t>
  </si>
  <si>
    <t>275,51</t>
  </si>
  <si>
    <t>286,42</t>
  </si>
  <si>
    <t>299,32</t>
  </si>
  <si>
    <t>409,64</t>
  </si>
  <si>
    <t>284,63</t>
  </si>
  <si>
    <t>297,43</t>
  </si>
  <si>
    <t>408,00</t>
  </si>
  <si>
    <t>273,90</t>
  </si>
  <si>
    <t>284,97</t>
  </si>
  <si>
    <t>297,33</t>
  </si>
  <si>
    <t>409,25</t>
  </si>
  <si>
    <t>276,71</t>
  </si>
  <si>
    <t>287,07</t>
  </si>
  <si>
    <t>298,04</t>
  </si>
  <si>
    <t>411,33</t>
  </si>
  <si>
    <t>280,98</t>
  </si>
  <si>
    <t>286,10</t>
  </si>
  <si>
    <t>297,12</t>
  </si>
  <si>
    <t>410,73</t>
  </si>
  <si>
    <t>281,44</t>
  </si>
  <si>
    <t>286,88</t>
  </si>
  <si>
    <t>296,36</t>
  </si>
  <si>
    <t>410,42</t>
  </si>
  <si>
    <t>280,88</t>
  </si>
  <si>
    <t>286,63</t>
  </si>
  <si>
    <t>296,10</t>
  </si>
  <si>
    <t>411,57</t>
  </si>
  <si>
    <t>279,81</t>
  </si>
  <si>
    <t>290,98</t>
  </si>
  <si>
    <t>300,25</t>
  </si>
  <si>
    <t>418,69</t>
  </si>
  <si>
    <t>282,40</t>
  </si>
  <si>
    <t>292,66</t>
  </si>
  <si>
    <t>302,15</t>
  </si>
  <si>
    <t>419,29</t>
  </si>
  <si>
    <t>279,17</t>
  </si>
  <si>
    <t>293,49</t>
  </si>
  <si>
    <t>301,20</t>
  </si>
  <si>
    <t>280,08</t>
  </si>
  <si>
    <t>290,46</t>
  </si>
  <si>
    <t>297,95</t>
  </si>
  <si>
    <t>415,05</t>
  </si>
  <si>
    <t>278,93</t>
  </si>
  <si>
    <t>292,65</t>
  </si>
  <si>
    <t>300,21</t>
  </si>
  <si>
    <t>417,63</t>
  </si>
  <si>
    <t>278,57</t>
  </si>
  <si>
    <t>291,15</t>
  </si>
  <si>
    <t>301,86</t>
  </si>
  <si>
    <t>422,16</t>
  </si>
  <si>
    <t>281,40</t>
  </si>
  <si>
    <t>LANDA AREA:</t>
  </si>
  <si>
    <t>REUSED MATERIAL RATIO:</t>
  </si>
  <si>
    <t xml:space="preserve">Landfill tax on disposed material </t>
  </si>
  <si>
    <t>HUF</t>
  </si>
  <si>
    <t>HUF/m2</t>
  </si>
  <si>
    <t>FÖLDTERÜLET NAGYSÁGA:</t>
  </si>
  <si>
    <t>HELYSZINEN ÚJRAHASZNOSÍTOTT ANYAGOK ARÁNYA:</t>
  </si>
  <si>
    <t>MEGNEVEZÉS</t>
  </si>
  <si>
    <t>Általános költségek</t>
  </si>
  <si>
    <t>Földterület vizsgálata</t>
  </si>
  <si>
    <t>Földgyalulás</t>
  </si>
  <si>
    <t>Földmunkák</t>
  </si>
  <si>
    <t>Egyéb kisegító munkák</t>
  </si>
  <si>
    <t>Vállakozó "Vizfej" költsége + a Profit aránya</t>
  </si>
  <si>
    <t>Tartalékkeret</t>
  </si>
  <si>
    <t>Előirányzott tartalékkeret</t>
  </si>
  <si>
    <t>Kerítés és egyéb szerkezetek helyreállítása</t>
  </si>
  <si>
    <t>tétel</t>
  </si>
  <si>
    <t>tonna</t>
  </si>
  <si>
    <t>Tétel</t>
  </si>
  <si>
    <t>tonna/m3</t>
  </si>
  <si>
    <t>Biztosítás és egyéb költségek</t>
  </si>
  <si>
    <t>hét</t>
  </si>
  <si>
    <t>Felvonulási költségek</t>
  </si>
  <si>
    <t>Közműköltségek a tevékenység ideje alatt</t>
  </si>
  <si>
    <t>ÁLTALÁNOS KÖLTSÉGEK RÉSZÖSSZESEN</t>
  </si>
  <si>
    <t>FÖLDTERÜLET VIZSGÁLATÁNAK KÖLTSÉGEI</t>
  </si>
  <si>
    <t>Geotechnikai és egyéb speciális szolgálatások</t>
  </si>
  <si>
    <t>GEOTECHNIKA ÉS EGYÉB SZOLGÁLATÁSOK  RÉSZÖSSZESEN</t>
  </si>
  <si>
    <t>FÖLDMUNKÁK KÖLTSÉGEI RÉSZÖSSZESEN</t>
  </si>
  <si>
    <t>Kutatóhelyek és aknák</t>
  </si>
  <si>
    <t>Laboratóriumi munkák és mintavételek</t>
  </si>
  <si>
    <t>Terület teljes legyalulása</t>
  </si>
  <si>
    <t>Általános földkimelés/megmozgatás</t>
  </si>
  <si>
    <t>Extra kézi földmunkák</t>
  </si>
  <si>
    <t>Helyszini  irányítás</t>
  </si>
  <si>
    <t xml:space="preserve">Beton (műtárgyak) bontása </t>
  </si>
  <si>
    <t>Vasbeton elemek bontása</t>
  </si>
  <si>
    <t>Kitermelt föld ellenőrzése/vizsgálata</t>
  </si>
  <si>
    <t>Egyéb tárgyak szétbontása és vizsgálata</t>
  </si>
  <si>
    <t>Földvisszatöltés adózási kötelezettsége</t>
  </si>
  <si>
    <t>Korábbi talajszint visszaállítása földfeltöltéssel (homok, stb.)</t>
  </si>
  <si>
    <t>Olajos szennyeződésű földterületek/anyagok elbontása</t>
  </si>
  <si>
    <t>Kitermelt föld mozgatása és kezelése</t>
  </si>
  <si>
    <t>Olajos szennyeződések eltávolítása, elszállítással együtt</t>
  </si>
  <si>
    <t>Veszélyes anyagok eltvolítása, elszállítással együtt</t>
  </si>
  <si>
    <t xml:space="preserve">Veszélyes törmelékenyagok eltávolítása, elszállításal együtt </t>
  </si>
  <si>
    <t>Földvisszatöltés a helyileg kezelt (beton, stb.) anyagokból</t>
  </si>
  <si>
    <t>Földvisszatöltés a helyileg kezelt földanyagokból</t>
  </si>
  <si>
    <t>Biologiai szennyeződések kezelése</t>
  </si>
  <si>
    <t>Biologiai szennyeződések ártalmatlanítása</t>
  </si>
  <si>
    <t>Szennyeződés kezelése-1</t>
  </si>
  <si>
    <t>Szennyeződés kezelése-2</t>
  </si>
  <si>
    <t>Vállalkozói menedzsment díja+  Profit aránya</t>
  </si>
  <si>
    <t>KÁRMENTESÍTÉS TELJES KÖLTSÉGE</t>
  </si>
  <si>
    <t>% -os arány</t>
  </si>
</sst>
</file>

<file path=xl/styles.xml><?xml version="1.0" encoding="utf-8"?>
<styleSheet xmlns="http://schemas.openxmlformats.org/spreadsheetml/2006/main">
  <numFmts count="6">
    <numFmt numFmtId="43" formatCode="_-* #,##0.00\ _F_t_-;\-* #,##0.00\ _F_t_-;_-* &quot;-&quot;??\ _F_t_-;_-@_-"/>
    <numFmt numFmtId="164" formatCode="_-* #,##0\ _F_t_-;\-* #,##0\ _F_t_-;_-* &quot;-&quot;??\ _F_t_-;_-@_-"/>
    <numFmt numFmtId="165" formatCode="[$£-809]#,##0"/>
    <numFmt numFmtId="166" formatCode="[$£-809]#,##0.00"/>
    <numFmt numFmtId="167" formatCode="#,##0\ &quot;Ft&quot;"/>
    <numFmt numFmtId="168" formatCode="#,##0.00\ &quot;Ft&quot;"/>
  </numFmts>
  <fonts count="1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D04BC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0D04BC"/>
      <name val="Calibri"/>
      <family val="2"/>
      <charset val="238"/>
      <scheme val="minor"/>
    </font>
    <font>
      <vertAlign val="superscript"/>
      <sz val="11"/>
      <color rgb="FFC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164" fontId="0" fillId="0" borderId="0" xfId="1" applyNumberFormat="1" applyFont="1"/>
    <xf numFmtId="0" fontId="2" fillId="0" borderId="0" xfId="0" applyFont="1"/>
    <xf numFmtId="164" fontId="2" fillId="0" borderId="0" xfId="1" applyNumberFormat="1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165" fontId="3" fillId="0" borderId="0" xfId="0" applyNumberFormat="1" applyFont="1"/>
    <xf numFmtId="0" fontId="3" fillId="0" borderId="0" xfId="0" applyFont="1"/>
    <xf numFmtId="0" fontId="4" fillId="0" borderId="0" xfId="0" applyFont="1"/>
    <xf numFmtId="165" fontId="5" fillId="0" borderId="0" xfId="0" applyNumberFormat="1" applyFont="1"/>
    <xf numFmtId="0" fontId="0" fillId="2" borderId="0" xfId="0" applyFill="1"/>
    <xf numFmtId="0" fontId="3" fillId="2" borderId="0" xfId="0" applyFont="1" applyFill="1"/>
    <xf numFmtId="165" fontId="3" fillId="2" borderId="0" xfId="0" applyNumberFormat="1" applyFont="1" applyFill="1"/>
    <xf numFmtId="0" fontId="6" fillId="0" borderId="0" xfId="0" applyFont="1"/>
    <xf numFmtId="165" fontId="7" fillId="2" borderId="0" xfId="0" applyNumberFormat="1" applyFont="1" applyFill="1"/>
    <xf numFmtId="3" fontId="3" fillId="0" borderId="0" xfId="0" applyNumberFormat="1" applyFont="1"/>
    <xf numFmtId="3" fontId="0" fillId="0" borderId="0" xfId="0" applyNumberFormat="1"/>
    <xf numFmtId="3" fontId="5" fillId="0" borderId="0" xfId="0" applyNumberFormat="1" applyFont="1"/>
    <xf numFmtId="0" fontId="2" fillId="0" borderId="0" xfId="0" applyFont="1" applyFill="1"/>
    <xf numFmtId="0" fontId="0" fillId="0" borderId="0" xfId="0" applyFill="1"/>
    <xf numFmtId="0" fontId="3" fillId="0" borderId="0" xfId="0" applyFont="1" applyFill="1"/>
    <xf numFmtId="165" fontId="3" fillId="0" borderId="0" xfId="0" applyNumberFormat="1" applyFont="1" applyFill="1"/>
    <xf numFmtId="165" fontId="7" fillId="0" borderId="0" xfId="0" applyNumberFormat="1" applyFont="1" applyFill="1"/>
    <xf numFmtId="164" fontId="2" fillId="0" borderId="0" xfId="1" applyNumberFormat="1" applyFont="1" applyFill="1"/>
    <xf numFmtId="10" fontId="0" fillId="0" borderId="0" xfId="0" applyNumberFormat="1"/>
    <xf numFmtId="10" fontId="3" fillId="0" borderId="0" xfId="0" applyNumberFormat="1" applyFont="1"/>
    <xf numFmtId="0" fontId="2" fillId="3" borderId="0" xfId="0" applyFont="1" applyFill="1"/>
    <xf numFmtId="0" fontId="0" fillId="3" borderId="0" xfId="0" applyFill="1"/>
    <xf numFmtId="165" fontId="7" fillId="3" borderId="0" xfId="0" applyNumberFormat="1" applyFont="1" applyFill="1"/>
    <xf numFmtId="165" fontId="7" fillId="2" borderId="1" xfId="0" applyNumberFormat="1" applyFont="1" applyFill="1" applyBorder="1"/>
    <xf numFmtId="10" fontId="2" fillId="2" borderId="0" xfId="0" applyNumberFormat="1" applyFont="1" applyFill="1" applyAlignment="1">
      <alignment horizontal="center"/>
    </xf>
    <xf numFmtId="10" fontId="2" fillId="0" borderId="0" xfId="1" applyNumberFormat="1" applyFont="1"/>
    <xf numFmtId="10" fontId="0" fillId="0" borderId="0" xfId="1" applyNumberFormat="1" applyFont="1"/>
    <xf numFmtId="10" fontId="2" fillId="0" borderId="0" xfId="1" applyNumberFormat="1" applyFont="1" applyFill="1"/>
    <xf numFmtId="10" fontId="7" fillId="0" borderId="0" xfId="1" applyNumberFormat="1" applyFont="1"/>
    <xf numFmtId="166" fontId="7" fillId="2" borderId="0" xfId="0" applyNumberFormat="1" applyFont="1" applyFill="1"/>
    <xf numFmtId="0" fontId="9" fillId="0" borderId="0" xfId="0" applyFont="1" applyAlignment="1">
      <alignment wrapText="1"/>
    </xf>
    <xf numFmtId="14" fontId="9" fillId="0" borderId="0" xfId="0" applyNumberFormat="1" applyFont="1" applyAlignment="1">
      <alignment wrapText="1"/>
    </xf>
    <xf numFmtId="0" fontId="9" fillId="3" borderId="0" xfId="0" applyFont="1" applyFill="1" applyAlignment="1">
      <alignment wrapText="1"/>
    </xf>
    <xf numFmtId="0" fontId="0" fillId="0" borderId="0" xfId="0" applyAlignment="1">
      <alignment horizontal="right"/>
    </xf>
    <xf numFmtId="168" fontId="5" fillId="0" borderId="0" xfId="0" applyNumberFormat="1" applyFont="1"/>
    <xf numFmtId="167" fontId="5" fillId="0" borderId="0" xfId="0" applyNumberFormat="1" applyFont="1"/>
    <xf numFmtId="167" fontId="5" fillId="2" borderId="0" xfId="0" applyNumberFormat="1" applyFont="1" applyFill="1"/>
    <xf numFmtId="167" fontId="5" fillId="3" borderId="0" xfId="0" applyNumberFormat="1" applyFont="1" applyFill="1"/>
    <xf numFmtId="167" fontId="0" fillId="0" borderId="0" xfId="0" applyNumberFormat="1"/>
    <xf numFmtId="167" fontId="7" fillId="2" borderId="1" xfId="0" applyNumberFormat="1" applyFont="1" applyFill="1" applyBorder="1"/>
    <xf numFmtId="167" fontId="7" fillId="2" borderId="0" xfId="0" applyNumberFormat="1" applyFont="1" applyFill="1"/>
    <xf numFmtId="167" fontId="0" fillId="0" borderId="0" xfId="1" applyNumberFormat="1" applyFont="1"/>
    <xf numFmtId="167" fontId="2" fillId="0" borderId="0" xfId="0" applyNumberFormat="1" applyFont="1"/>
    <xf numFmtId="167" fontId="2" fillId="0" borderId="0" xfId="1" applyNumberFormat="1" applyFont="1"/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colors>
    <mruColors>
      <color rgb="FF0D04B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180"/>
  <sheetViews>
    <sheetView zoomScale="90" zoomScaleNormal="90" workbookViewId="0">
      <selection sqref="A1:XFD1048576"/>
    </sheetView>
  </sheetViews>
  <sheetFormatPr defaultRowHeight="15"/>
  <cols>
    <col min="1" max="1" width="3" customWidth="1"/>
    <col min="2" max="2" width="5.5703125" customWidth="1"/>
    <col min="3" max="3" width="64.28515625" customWidth="1"/>
    <col min="4" max="4" width="6.28515625" customWidth="1"/>
    <col min="5" max="5" width="10.28515625" customWidth="1"/>
    <col min="6" max="6" width="8.28515625" customWidth="1"/>
    <col min="7" max="7" width="4.85546875" customWidth="1"/>
    <col min="8" max="8" width="9.28515625" customWidth="1"/>
    <col min="9" max="9" width="8.42578125" customWidth="1"/>
    <col min="10" max="10" width="10.7109375" customWidth="1"/>
    <col min="11" max="11" width="13.7109375" customWidth="1"/>
    <col min="12" max="12" width="14.7109375" customWidth="1"/>
    <col min="13" max="13" width="15.85546875" customWidth="1"/>
    <col min="14" max="14" width="12.7109375" style="24" customWidth="1"/>
  </cols>
  <sheetData>
    <row r="1" spans="2:14">
      <c r="C1" s="39" t="s">
        <v>362</v>
      </c>
      <c r="E1" s="15">
        <v>20000</v>
      </c>
      <c r="F1" t="s">
        <v>31</v>
      </c>
    </row>
    <row r="2" spans="2:14">
      <c r="C2" s="39" t="s">
        <v>363</v>
      </c>
      <c r="E2" s="25">
        <v>0.8</v>
      </c>
    </row>
    <row r="4" spans="2:14" s="2" customFormat="1">
      <c r="B4" s="4"/>
      <c r="C4" s="5" t="s">
        <v>13</v>
      </c>
      <c r="D4" s="5"/>
      <c r="E4" s="5"/>
      <c r="F4" s="5"/>
      <c r="G4" s="5"/>
      <c r="H4" s="4"/>
      <c r="I4" s="4"/>
      <c r="J4" s="4"/>
      <c r="K4" s="4"/>
      <c r="L4" s="5" t="s">
        <v>2</v>
      </c>
      <c r="M4" s="5" t="s">
        <v>50</v>
      </c>
      <c r="N4" s="30" t="s">
        <v>51</v>
      </c>
    </row>
    <row r="5" spans="2:14" s="2" customFormat="1" ht="15.75">
      <c r="C5" s="13" t="s">
        <v>0</v>
      </c>
      <c r="D5" s="13"/>
      <c r="E5" s="13"/>
      <c r="F5" s="13"/>
      <c r="G5" s="13"/>
      <c r="L5" s="3" t="s">
        <v>19</v>
      </c>
      <c r="M5" s="1"/>
      <c r="N5" s="31"/>
    </row>
    <row r="6" spans="2:14">
      <c r="B6">
        <v>1</v>
      </c>
      <c r="C6" s="7" t="s">
        <v>14</v>
      </c>
      <c r="D6" s="7"/>
      <c r="E6" s="7"/>
      <c r="F6" s="7"/>
      <c r="G6" s="7"/>
      <c r="H6" s="7">
        <v>1</v>
      </c>
      <c r="I6" s="8" t="s">
        <v>16</v>
      </c>
      <c r="J6" s="6">
        <v>25000</v>
      </c>
      <c r="K6" s="9">
        <f>J6*H6</f>
        <v>25000</v>
      </c>
      <c r="L6" s="1"/>
      <c r="M6" s="1"/>
      <c r="N6" s="32"/>
    </row>
    <row r="7" spans="2:14">
      <c r="B7">
        <v>2</v>
      </c>
      <c r="C7" s="7" t="s">
        <v>15</v>
      </c>
      <c r="D7" s="7"/>
      <c r="E7" s="7"/>
      <c r="F7" s="7"/>
      <c r="G7" s="7"/>
      <c r="H7" s="7">
        <v>1</v>
      </c>
      <c r="I7" s="8" t="s">
        <v>16</v>
      </c>
      <c r="J7" s="6">
        <v>9000</v>
      </c>
      <c r="K7" s="9">
        <f t="shared" ref="K7:K8" si="0">J7*H7</f>
        <v>9000</v>
      </c>
      <c r="L7" s="1"/>
      <c r="M7" s="1"/>
      <c r="N7" s="32"/>
    </row>
    <row r="8" spans="2:14">
      <c r="B8">
        <v>3</v>
      </c>
      <c r="C8" s="7" t="s">
        <v>20</v>
      </c>
      <c r="D8" s="7"/>
      <c r="E8" s="7"/>
      <c r="F8" s="7"/>
      <c r="G8" s="7"/>
      <c r="H8" s="7">
        <v>32</v>
      </c>
      <c r="I8" t="s">
        <v>17</v>
      </c>
      <c r="J8" s="6">
        <v>10000</v>
      </c>
      <c r="K8" s="9">
        <f t="shared" si="0"/>
        <v>320000</v>
      </c>
      <c r="L8" s="1"/>
      <c r="M8" s="1"/>
      <c r="N8" s="32"/>
    </row>
    <row r="9" spans="2:14">
      <c r="C9" s="10" t="s">
        <v>18</v>
      </c>
      <c r="D9" s="10"/>
      <c r="E9" s="10"/>
      <c r="F9" s="10"/>
      <c r="G9" s="10"/>
      <c r="H9" s="11"/>
      <c r="I9" s="10"/>
      <c r="J9" s="12"/>
      <c r="K9" s="14">
        <f>SUM(K6:K8)</f>
        <v>354000</v>
      </c>
      <c r="L9" s="14">
        <f>K9</f>
        <v>354000</v>
      </c>
      <c r="M9" s="35">
        <f>L9/(2*10*1000)</f>
        <v>17.7</v>
      </c>
      <c r="N9" s="34">
        <f>L9/$L$56</f>
        <v>0.10224370045946124</v>
      </c>
    </row>
    <row r="10" spans="2:14">
      <c r="H10" s="7"/>
      <c r="J10" s="6"/>
      <c r="K10" s="9"/>
      <c r="L10" s="1"/>
      <c r="M10" s="1"/>
      <c r="N10" s="32"/>
    </row>
    <row r="11" spans="2:14" ht="15.75">
      <c r="C11" s="13" t="s">
        <v>1</v>
      </c>
      <c r="D11" s="13"/>
      <c r="E11" s="13"/>
      <c r="F11" s="13"/>
      <c r="G11" s="13"/>
      <c r="H11" s="7"/>
      <c r="J11" s="6"/>
      <c r="K11" s="9"/>
      <c r="L11" s="1"/>
      <c r="M11" s="1"/>
      <c r="N11" s="32"/>
    </row>
    <row r="12" spans="2:14" s="2" customFormat="1">
      <c r="B12" s="2">
        <v>1</v>
      </c>
      <c r="C12" s="7" t="s">
        <v>21</v>
      </c>
      <c r="D12" s="7"/>
      <c r="E12" s="7"/>
      <c r="F12" s="7"/>
      <c r="G12" s="7"/>
      <c r="H12" s="7">
        <v>1</v>
      </c>
      <c r="I12" s="8" t="s">
        <v>16</v>
      </c>
      <c r="J12" s="6">
        <v>5000</v>
      </c>
      <c r="K12" s="9">
        <f>J12*H12</f>
        <v>5000</v>
      </c>
      <c r="L12" s="3" t="s">
        <v>19</v>
      </c>
      <c r="M12" s="1"/>
      <c r="N12" s="31"/>
    </row>
    <row r="13" spans="2:14">
      <c r="B13">
        <v>2</v>
      </c>
      <c r="C13" s="7" t="s">
        <v>22</v>
      </c>
      <c r="D13" s="7"/>
      <c r="E13" s="7"/>
      <c r="F13" s="7"/>
      <c r="G13" s="7"/>
      <c r="H13" s="7">
        <v>1</v>
      </c>
      <c r="I13" s="8" t="s">
        <v>16</v>
      </c>
      <c r="J13" s="6">
        <v>50000</v>
      </c>
      <c r="K13" s="9">
        <f>J13*H13</f>
        <v>50000</v>
      </c>
      <c r="L13" s="1"/>
      <c r="M13" s="1"/>
      <c r="N13" s="32"/>
    </row>
    <row r="14" spans="2:14">
      <c r="C14" s="10" t="s">
        <v>23</v>
      </c>
      <c r="D14" s="10"/>
      <c r="E14" s="10"/>
      <c r="F14" s="10"/>
      <c r="G14" s="10"/>
      <c r="H14" s="11"/>
      <c r="I14" s="10"/>
      <c r="J14" s="12"/>
      <c r="K14" s="14">
        <f>SUM(K11:K13)</f>
        <v>55000</v>
      </c>
      <c r="L14" s="14">
        <f>K14</f>
        <v>55000</v>
      </c>
      <c r="M14" s="35">
        <f>L14/(2*10*1000)</f>
        <v>2.75</v>
      </c>
      <c r="N14" s="34">
        <f>L14/$L$56</f>
        <v>1.5885320692854147E-2</v>
      </c>
    </row>
    <row r="15" spans="2:14">
      <c r="L15" s="1"/>
      <c r="M15" s="1"/>
      <c r="N15" s="32"/>
    </row>
    <row r="16" spans="2:14" s="2" customFormat="1" ht="15.75">
      <c r="C16" s="13" t="s">
        <v>3</v>
      </c>
      <c r="D16" s="13"/>
      <c r="E16" s="13"/>
      <c r="F16" s="13"/>
      <c r="G16" s="13"/>
      <c r="L16" s="3" t="s">
        <v>19</v>
      </c>
      <c r="M16" s="1"/>
      <c r="N16" s="31"/>
    </row>
    <row r="17" spans="2:14">
      <c r="B17">
        <v>1</v>
      </c>
      <c r="C17" s="7" t="s">
        <v>28</v>
      </c>
      <c r="D17" s="7"/>
      <c r="E17" s="7"/>
      <c r="F17" s="7"/>
      <c r="G17" s="7"/>
      <c r="H17" s="7">
        <v>1</v>
      </c>
      <c r="I17" s="8" t="s">
        <v>16</v>
      </c>
      <c r="J17" s="6">
        <v>10000</v>
      </c>
      <c r="K17" s="9">
        <f>J17*H17</f>
        <v>10000</v>
      </c>
      <c r="L17" s="1"/>
      <c r="M17" s="1"/>
      <c r="N17" s="32"/>
    </row>
    <row r="18" spans="2:14">
      <c r="B18">
        <v>2</v>
      </c>
      <c r="C18" s="7" t="s">
        <v>29</v>
      </c>
      <c r="D18" s="7"/>
      <c r="E18" s="7"/>
      <c r="F18" s="7"/>
      <c r="G18" s="7"/>
      <c r="H18" s="15">
        <v>8000</v>
      </c>
      <c r="I18" t="s">
        <v>24</v>
      </c>
      <c r="J18" s="6">
        <v>20</v>
      </c>
      <c r="K18" s="9">
        <f>J18*H18</f>
        <v>160000</v>
      </c>
      <c r="L18" s="1"/>
      <c r="M18" s="1"/>
      <c r="N18" s="32"/>
    </row>
    <row r="19" spans="2:14">
      <c r="B19">
        <v>3</v>
      </c>
      <c r="C19" s="7" t="s">
        <v>25</v>
      </c>
      <c r="D19" s="7"/>
      <c r="E19" s="7"/>
      <c r="F19" s="7"/>
      <c r="G19" s="7"/>
      <c r="H19" s="7">
        <v>1</v>
      </c>
      <c r="I19" s="8" t="s">
        <v>16</v>
      </c>
      <c r="J19" s="6">
        <v>5000</v>
      </c>
      <c r="K19" s="9">
        <f>J19*H19</f>
        <v>5000</v>
      </c>
      <c r="L19" s="1"/>
      <c r="M19" s="1"/>
      <c r="N19" s="32"/>
    </row>
    <row r="20" spans="2:14">
      <c r="B20">
        <v>4</v>
      </c>
      <c r="C20" s="7" t="s">
        <v>26</v>
      </c>
      <c r="D20" s="7"/>
      <c r="E20" s="7"/>
      <c r="F20" s="7"/>
      <c r="G20" s="7"/>
      <c r="H20" s="15">
        <v>2000</v>
      </c>
      <c r="I20" t="s">
        <v>24</v>
      </c>
      <c r="J20" s="6">
        <v>65</v>
      </c>
      <c r="K20" s="9">
        <f>J20*H20</f>
        <v>130000</v>
      </c>
      <c r="L20" s="1"/>
      <c r="M20" s="1"/>
      <c r="N20" s="32"/>
    </row>
    <row r="21" spans="2:14">
      <c r="C21" s="10" t="s">
        <v>27</v>
      </c>
      <c r="D21" s="10"/>
      <c r="E21" s="10"/>
      <c r="F21" s="10"/>
      <c r="G21" s="10"/>
      <c r="H21" s="11"/>
      <c r="I21" s="10"/>
      <c r="J21" s="12"/>
      <c r="K21" s="14">
        <f>SUM(K17:K20)</f>
        <v>305000</v>
      </c>
      <c r="L21" s="14">
        <f>K21</f>
        <v>305000</v>
      </c>
      <c r="M21" s="35">
        <f>L21/(2*10*1000)</f>
        <v>15.25</v>
      </c>
      <c r="N21" s="34">
        <f>L21/$L$56</f>
        <v>8.8091323842191177E-2</v>
      </c>
    </row>
    <row r="22" spans="2:14" s="2" customFormat="1">
      <c r="C22"/>
      <c r="D22"/>
      <c r="E22"/>
      <c r="F22"/>
      <c r="G22"/>
      <c r="L22" s="3" t="s">
        <v>19</v>
      </c>
      <c r="M22" s="1"/>
      <c r="N22" s="31"/>
    </row>
    <row r="23" spans="2:14" ht="15.75">
      <c r="C23" s="13" t="s">
        <v>4</v>
      </c>
      <c r="D23" s="13"/>
      <c r="E23" s="13"/>
      <c r="F23" s="13"/>
      <c r="G23" s="13"/>
      <c r="L23" s="1"/>
      <c r="M23" s="1"/>
      <c r="N23" s="32"/>
    </row>
    <row r="24" spans="2:14" ht="17.25">
      <c r="B24">
        <v>1</v>
      </c>
      <c r="C24" s="7" t="s">
        <v>30</v>
      </c>
      <c r="D24" s="7"/>
      <c r="E24" s="7"/>
      <c r="F24" s="7"/>
      <c r="G24" s="7"/>
      <c r="H24" s="15">
        <v>20000</v>
      </c>
      <c r="I24" t="s">
        <v>31</v>
      </c>
      <c r="J24" s="6">
        <v>1</v>
      </c>
      <c r="K24" s="9">
        <f>J24*H24</f>
        <v>20000</v>
      </c>
      <c r="L24" s="14">
        <f>K24</f>
        <v>20000</v>
      </c>
      <c r="M24" s="35">
        <f>L24/(2*10*1000)</f>
        <v>1</v>
      </c>
      <c r="N24" s="34">
        <f>L24/$L$56</f>
        <v>5.7764802519469629E-3</v>
      </c>
    </row>
    <row r="25" spans="2:14" s="2" customFormat="1">
      <c r="C25"/>
      <c r="D25"/>
      <c r="E25"/>
      <c r="F25"/>
      <c r="G25"/>
      <c r="L25" s="3" t="s">
        <v>19</v>
      </c>
      <c r="M25" s="1"/>
      <c r="N25" s="31"/>
    </row>
    <row r="26" spans="2:14" ht="15.75">
      <c r="C26" s="13" t="s">
        <v>5</v>
      </c>
      <c r="D26" s="13"/>
      <c r="E26" s="13"/>
      <c r="F26" s="13"/>
      <c r="G26" s="13"/>
      <c r="L26" s="1"/>
      <c r="M26" s="1"/>
      <c r="N26" s="32"/>
    </row>
    <row r="27" spans="2:14">
      <c r="B27">
        <v>1</v>
      </c>
      <c r="C27" s="7" t="s">
        <v>32</v>
      </c>
      <c r="D27" s="7"/>
      <c r="E27" s="7"/>
      <c r="F27" s="7"/>
      <c r="G27" s="7"/>
      <c r="H27" s="15">
        <v>50000</v>
      </c>
      <c r="I27" t="s">
        <v>24</v>
      </c>
      <c r="J27" s="6">
        <v>2</v>
      </c>
      <c r="K27" s="9">
        <f>J27*H27</f>
        <v>100000</v>
      </c>
      <c r="L27" s="1"/>
      <c r="M27" s="1"/>
      <c r="N27" s="32"/>
    </row>
    <row r="28" spans="2:14">
      <c r="B28">
        <v>2</v>
      </c>
      <c r="C28" s="7" t="s">
        <v>33</v>
      </c>
      <c r="D28" s="7"/>
      <c r="E28" s="7"/>
      <c r="F28" s="7"/>
      <c r="G28" s="7"/>
      <c r="H28" s="15">
        <v>200</v>
      </c>
      <c r="I28" t="s">
        <v>24</v>
      </c>
      <c r="J28" s="6">
        <v>50</v>
      </c>
      <c r="K28" s="9">
        <f>J28*H28</f>
        <v>10000</v>
      </c>
      <c r="L28" s="1"/>
      <c r="M28" s="1"/>
      <c r="N28" s="32"/>
    </row>
    <row r="29" spans="2:14">
      <c r="B29">
        <v>3</v>
      </c>
      <c r="C29" s="7" t="s">
        <v>34</v>
      </c>
      <c r="D29" s="7"/>
      <c r="E29" s="7"/>
      <c r="F29" s="7"/>
      <c r="G29" s="7"/>
      <c r="H29" s="15">
        <v>300</v>
      </c>
      <c r="I29" t="s">
        <v>31</v>
      </c>
      <c r="J29" s="6">
        <v>5</v>
      </c>
      <c r="K29" s="9">
        <f>J29*H29</f>
        <v>1500</v>
      </c>
      <c r="L29" s="1"/>
      <c r="M29" s="1"/>
      <c r="N29" s="32"/>
    </row>
    <row r="30" spans="2:14">
      <c r="B30">
        <v>4</v>
      </c>
      <c r="C30" s="7" t="s">
        <v>35</v>
      </c>
      <c r="D30" s="7"/>
      <c r="E30" s="7"/>
      <c r="F30" s="7"/>
      <c r="G30" s="7"/>
      <c r="H30" s="15">
        <v>1000</v>
      </c>
      <c r="I30" t="s">
        <v>31</v>
      </c>
      <c r="J30" s="6">
        <v>8</v>
      </c>
      <c r="K30" s="9">
        <f>J30*H30</f>
        <v>8000</v>
      </c>
      <c r="L30" s="1"/>
      <c r="M30" s="1"/>
      <c r="N30" s="32"/>
    </row>
    <row r="31" spans="2:14">
      <c r="B31">
        <v>5</v>
      </c>
      <c r="C31" s="7" t="s">
        <v>36</v>
      </c>
      <c r="D31" s="7"/>
      <c r="E31" s="7"/>
      <c r="F31" s="7"/>
      <c r="G31" s="7"/>
      <c r="H31" s="15">
        <v>800</v>
      </c>
      <c r="I31" t="s">
        <v>24</v>
      </c>
      <c r="J31" s="6">
        <v>13</v>
      </c>
      <c r="K31" s="9">
        <f>J31*H31</f>
        <v>10400</v>
      </c>
      <c r="L31" s="1"/>
      <c r="M31" s="1"/>
      <c r="N31" s="32"/>
    </row>
    <row r="32" spans="2:14">
      <c r="B32">
        <v>6</v>
      </c>
      <c r="C32" s="7" t="s">
        <v>37</v>
      </c>
      <c r="D32" s="7"/>
      <c r="E32" s="7"/>
      <c r="F32" s="7"/>
      <c r="G32" s="7"/>
      <c r="H32" s="15">
        <v>51800</v>
      </c>
      <c r="I32" t="s">
        <v>24</v>
      </c>
      <c r="J32" s="6">
        <v>4</v>
      </c>
      <c r="K32" s="9">
        <f>J32*H32</f>
        <v>207200</v>
      </c>
      <c r="L32" s="1"/>
      <c r="M32" s="1"/>
      <c r="N32" s="32"/>
    </row>
    <row r="33" spans="2:14">
      <c r="B33">
        <v>7</v>
      </c>
      <c r="C33" s="7" t="s">
        <v>38</v>
      </c>
      <c r="D33" s="7"/>
      <c r="E33" s="7"/>
      <c r="F33" s="7"/>
      <c r="G33" s="7"/>
      <c r="H33" s="15">
        <v>20000</v>
      </c>
      <c r="I33" t="s">
        <v>31</v>
      </c>
      <c r="J33" s="6">
        <v>1</v>
      </c>
      <c r="K33" s="9">
        <f>J33*H33</f>
        <v>20000</v>
      </c>
      <c r="L33" s="1"/>
      <c r="M33" s="1"/>
      <c r="N33" s="32"/>
    </row>
    <row r="34" spans="2:14">
      <c r="B34">
        <v>8</v>
      </c>
      <c r="C34" s="7" t="s">
        <v>39</v>
      </c>
      <c r="D34" s="7"/>
      <c r="E34" s="7"/>
      <c r="F34" s="7"/>
      <c r="G34" s="7"/>
      <c r="H34" s="15">
        <v>50000</v>
      </c>
      <c r="I34" t="s">
        <v>24</v>
      </c>
      <c r="J34" s="6">
        <v>1</v>
      </c>
      <c r="K34" s="9">
        <f>J34*H34</f>
        <v>50000</v>
      </c>
      <c r="L34" s="1"/>
      <c r="M34" s="1"/>
      <c r="N34" s="32"/>
    </row>
    <row r="35" spans="2:14">
      <c r="B35">
        <v>9</v>
      </c>
      <c r="C35" s="7" t="s">
        <v>40</v>
      </c>
      <c r="D35" s="7"/>
      <c r="E35" s="7"/>
      <c r="F35" s="7"/>
      <c r="G35" s="7"/>
      <c r="H35" s="15">
        <v>1800</v>
      </c>
      <c r="I35" t="s">
        <v>24</v>
      </c>
      <c r="J35" s="6">
        <v>1</v>
      </c>
      <c r="K35" s="9">
        <f>J35*H35</f>
        <v>1800</v>
      </c>
      <c r="L35" s="1"/>
      <c r="M35" s="1"/>
      <c r="N35" s="32"/>
    </row>
    <row r="36" spans="2:14">
      <c r="B36">
        <v>10</v>
      </c>
      <c r="C36" s="7" t="s">
        <v>41</v>
      </c>
      <c r="D36" s="7"/>
      <c r="E36" s="7"/>
      <c r="F36" s="7"/>
      <c r="G36" s="7"/>
      <c r="H36" s="15">
        <v>6000</v>
      </c>
      <c r="I36" t="s">
        <v>24</v>
      </c>
      <c r="J36" s="6">
        <v>40</v>
      </c>
      <c r="K36" s="9">
        <f>J36*H36</f>
        <v>240000</v>
      </c>
      <c r="L36" s="1"/>
      <c r="M36" s="1"/>
      <c r="N36" s="32"/>
    </row>
    <row r="37" spans="2:14">
      <c r="B37">
        <v>11</v>
      </c>
      <c r="C37" s="7" t="s">
        <v>42</v>
      </c>
      <c r="D37" s="7"/>
      <c r="E37" s="7"/>
      <c r="F37" s="7"/>
      <c r="G37" s="7"/>
      <c r="H37" s="15">
        <v>3000</v>
      </c>
      <c r="I37" t="s">
        <v>24</v>
      </c>
      <c r="J37" s="6">
        <v>120</v>
      </c>
      <c r="K37" s="9">
        <f>J37*H37</f>
        <v>360000</v>
      </c>
      <c r="L37" s="1"/>
      <c r="M37" s="1"/>
      <c r="N37" s="32"/>
    </row>
    <row r="38" spans="2:14">
      <c r="B38">
        <v>12</v>
      </c>
      <c r="C38" s="7" t="s">
        <v>48</v>
      </c>
      <c r="D38" s="7"/>
      <c r="E38" s="7"/>
      <c r="F38" s="7"/>
      <c r="G38" s="7"/>
      <c r="H38" s="15">
        <v>1000</v>
      </c>
      <c r="I38" t="s">
        <v>24</v>
      </c>
      <c r="J38" s="6">
        <v>150</v>
      </c>
      <c r="K38" s="9">
        <f>J38*H38</f>
        <v>150000</v>
      </c>
      <c r="L38" s="1"/>
      <c r="M38" s="1"/>
      <c r="N38" s="32"/>
    </row>
    <row r="39" spans="2:14">
      <c r="B39">
        <v>13</v>
      </c>
      <c r="C39" s="7" t="s">
        <v>364</v>
      </c>
      <c r="D39" s="7">
        <v>1.9</v>
      </c>
      <c r="E39" t="s">
        <v>44</v>
      </c>
      <c r="F39" s="17">
        <f>H39/D39</f>
        <v>10394.736842105263</v>
      </c>
      <c r="G39" s="16" t="s">
        <v>24</v>
      </c>
      <c r="H39" s="15">
        <v>19750</v>
      </c>
      <c r="I39" t="s">
        <v>43</v>
      </c>
      <c r="J39" s="6">
        <v>40</v>
      </c>
      <c r="K39" s="9">
        <f>J39*H39</f>
        <v>790000</v>
      </c>
      <c r="L39" s="1"/>
      <c r="M39" s="1"/>
      <c r="N39" s="32"/>
    </row>
    <row r="40" spans="2:14">
      <c r="B40">
        <v>14</v>
      </c>
      <c r="C40" s="7" t="s">
        <v>45</v>
      </c>
      <c r="H40" s="15">
        <v>31800</v>
      </c>
      <c r="I40" t="s">
        <v>24</v>
      </c>
      <c r="J40" s="6">
        <v>2</v>
      </c>
      <c r="K40" s="9">
        <f>J40*H40</f>
        <v>63600</v>
      </c>
      <c r="L40" s="1"/>
      <c r="M40" s="1"/>
      <c r="N40" s="32"/>
    </row>
    <row r="41" spans="2:14">
      <c r="B41">
        <v>15</v>
      </c>
      <c r="C41" s="7" t="s">
        <v>46</v>
      </c>
      <c r="H41" s="15">
        <v>10000</v>
      </c>
      <c r="I41" t="s">
        <v>24</v>
      </c>
      <c r="J41" s="6">
        <v>2</v>
      </c>
      <c r="K41" s="9">
        <f>J41*H41</f>
        <v>20000</v>
      </c>
      <c r="L41" s="1"/>
      <c r="M41" s="1"/>
      <c r="N41" s="32"/>
    </row>
    <row r="42" spans="2:14">
      <c r="B42">
        <v>16</v>
      </c>
      <c r="C42" s="7" t="s">
        <v>47</v>
      </c>
      <c r="H42" s="15">
        <v>10000</v>
      </c>
      <c r="I42" t="s">
        <v>24</v>
      </c>
      <c r="J42" s="6">
        <v>25</v>
      </c>
      <c r="K42" s="9">
        <f>J42*H42</f>
        <v>250000</v>
      </c>
      <c r="L42" s="1"/>
      <c r="M42" s="1"/>
      <c r="N42" s="32"/>
    </row>
    <row r="43" spans="2:14" s="2" customFormat="1">
      <c r="C43" s="10" t="s">
        <v>27</v>
      </c>
      <c r="D43" s="10"/>
      <c r="E43" s="10"/>
      <c r="F43" s="10"/>
      <c r="G43" s="10"/>
      <c r="H43" s="11"/>
      <c r="I43" s="10"/>
      <c r="J43" s="12"/>
      <c r="K43" s="14">
        <f>SUM(K27:K42)</f>
        <v>2282500</v>
      </c>
      <c r="L43" s="14">
        <f>K43</f>
        <v>2282500</v>
      </c>
      <c r="M43" s="35">
        <f>L43/(2*10*1000)</f>
        <v>114.125</v>
      </c>
      <c r="N43" s="34">
        <f>L43/$L$56</f>
        <v>0.65924080875344715</v>
      </c>
    </row>
    <row r="44" spans="2:14" s="18" customFormat="1">
      <c r="C44" s="19"/>
      <c r="D44" s="19"/>
      <c r="E44" s="19"/>
      <c r="F44" s="19"/>
      <c r="G44" s="19"/>
      <c r="H44" s="20"/>
      <c r="I44" s="19"/>
      <c r="J44" s="21"/>
      <c r="K44" s="22"/>
      <c r="L44" s="23"/>
      <c r="M44" s="1"/>
      <c r="N44" s="33"/>
    </row>
    <row r="45" spans="2:14" ht="15.75">
      <c r="C45" s="13" t="s">
        <v>6</v>
      </c>
      <c r="D45" s="2"/>
      <c r="E45" s="2"/>
      <c r="F45" s="2"/>
      <c r="G45" s="2"/>
      <c r="L45" s="1"/>
      <c r="M45" s="1"/>
      <c r="N45" s="32"/>
    </row>
    <row r="46" spans="2:14">
      <c r="B46">
        <v>1</v>
      </c>
      <c r="C46" s="7" t="s">
        <v>7</v>
      </c>
      <c r="H46" s="7">
        <v>1</v>
      </c>
      <c r="I46" s="8" t="s">
        <v>16</v>
      </c>
      <c r="J46" s="6">
        <v>10000</v>
      </c>
      <c r="K46" s="9">
        <f>J46*H46</f>
        <v>10000</v>
      </c>
      <c r="L46" s="14">
        <f>K46</f>
        <v>10000</v>
      </c>
      <c r="M46" s="35">
        <f>L46/(2*10*1000)</f>
        <v>0.5</v>
      </c>
      <c r="N46" s="34">
        <f>L46/$L$56</f>
        <v>2.8882401259734815E-3</v>
      </c>
    </row>
    <row r="47" spans="2:14" s="2" customFormat="1">
      <c r="C47"/>
      <c r="D47"/>
      <c r="E47"/>
      <c r="F47"/>
      <c r="G47"/>
      <c r="L47" s="3" t="s">
        <v>19</v>
      </c>
      <c r="M47" s="1"/>
      <c r="N47" s="31"/>
    </row>
    <row r="48" spans="2:14" s="2" customFormat="1">
      <c r="B48" s="26"/>
      <c r="C48" s="27"/>
      <c r="D48" s="27"/>
      <c r="E48" s="27"/>
      <c r="F48" s="27"/>
      <c r="G48" s="27"/>
      <c r="H48" s="26"/>
      <c r="I48" s="26"/>
      <c r="J48" s="26"/>
      <c r="K48" s="26"/>
      <c r="L48" s="28">
        <f>SUM(L9:L46)</f>
        <v>3026500</v>
      </c>
      <c r="M48" s="35">
        <f>L48/(2*10*1000)</f>
        <v>151.32499999999999</v>
      </c>
      <c r="N48" s="34">
        <f>L48/$L$56</f>
        <v>0.87412587412587417</v>
      </c>
    </row>
    <row r="49" spans="2:14" ht="15.75">
      <c r="C49" s="13" t="s">
        <v>8</v>
      </c>
      <c r="D49" s="2"/>
      <c r="E49" s="2"/>
      <c r="F49" s="2"/>
      <c r="G49" s="2"/>
      <c r="L49" s="1" t="s">
        <v>19</v>
      </c>
      <c r="M49" s="1"/>
      <c r="N49" s="32"/>
    </row>
    <row r="50" spans="2:14">
      <c r="B50">
        <v>1</v>
      </c>
      <c r="C50" s="7" t="s">
        <v>9</v>
      </c>
      <c r="J50" s="25">
        <v>0.04</v>
      </c>
      <c r="K50" s="9">
        <f>L48</f>
        <v>3026500</v>
      </c>
      <c r="L50" s="14">
        <f>K50*J50</f>
        <v>121060</v>
      </c>
      <c r="M50" s="35">
        <f>L50/(2*10*1000)</f>
        <v>6.0529999999999999</v>
      </c>
      <c r="N50" s="34">
        <f>L50/$L$56</f>
        <v>3.4965034965034968E-2</v>
      </c>
    </row>
    <row r="51" spans="2:14" s="2" customFormat="1" ht="15.75" thickBot="1">
      <c r="C51"/>
      <c r="D51"/>
      <c r="E51"/>
      <c r="F51"/>
      <c r="G51"/>
      <c r="L51" s="3" t="s">
        <v>19</v>
      </c>
      <c r="M51" s="1"/>
      <c r="N51" s="31"/>
    </row>
    <row r="52" spans="2:14" ht="15.75" thickBot="1">
      <c r="D52" s="2"/>
      <c r="E52" s="2"/>
      <c r="F52" s="2"/>
      <c r="G52" s="2"/>
      <c r="L52" s="29">
        <f>L48+L50</f>
        <v>3147560</v>
      </c>
      <c r="M52" s="35">
        <f>L52/(2*10*1000)</f>
        <v>157.37799999999999</v>
      </c>
      <c r="N52" s="34">
        <f>L52/$L$56</f>
        <v>0.90909090909090906</v>
      </c>
    </row>
    <row r="53" spans="2:14" ht="16.5" thickBot="1">
      <c r="B53">
        <v>1</v>
      </c>
      <c r="C53" s="13" t="s">
        <v>10</v>
      </c>
      <c r="D53" s="2"/>
      <c r="E53" s="2"/>
      <c r="F53" s="2"/>
      <c r="G53" s="2"/>
      <c r="L53" s="1"/>
      <c r="M53" s="1"/>
      <c r="N53" s="32"/>
    </row>
    <row r="54" spans="2:14" ht="15.75" thickBot="1">
      <c r="B54" s="2"/>
      <c r="C54" s="7" t="s">
        <v>11</v>
      </c>
      <c r="J54" s="25">
        <v>0.1</v>
      </c>
      <c r="K54" s="9">
        <f>L52</f>
        <v>3147560</v>
      </c>
      <c r="L54" s="29">
        <f>K54*J54</f>
        <v>314756</v>
      </c>
      <c r="M54" s="35">
        <f>L54/(2*10*1000)</f>
        <v>15.7378</v>
      </c>
      <c r="N54" s="34">
        <f>L54/$L$56</f>
        <v>9.0909090909090912E-2</v>
      </c>
    </row>
    <row r="55" spans="2:14" s="2" customFormat="1" ht="15.75" thickBot="1">
      <c r="D55"/>
      <c r="E55"/>
      <c r="F55"/>
      <c r="G55"/>
      <c r="L55" s="3" t="s">
        <v>49</v>
      </c>
      <c r="M55" s="1"/>
      <c r="N55" s="31"/>
    </row>
    <row r="56" spans="2:14" ht="16.5" thickBot="1">
      <c r="C56" s="13" t="s">
        <v>12</v>
      </c>
      <c r="L56" s="29">
        <f>L52+L54</f>
        <v>3462316</v>
      </c>
      <c r="M56" s="35">
        <f>L56/(2*10*1000)</f>
        <v>173.11580000000001</v>
      </c>
      <c r="N56" s="34">
        <f>L56/$L$56</f>
        <v>1</v>
      </c>
    </row>
    <row r="57" spans="2:14">
      <c r="L57" s="1"/>
      <c r="M57" s="1"/>
      <c r="N57" s="32"/>
    </row>
    <row r="58" spans="2:14">
      <c r="L58" s="1"/>
      <c r="M58" s="1"/>
      <c r="N58" s="32"/>
    </row>
    <row r="59" spans="2:14">
      <c r="L59" s="1"/>
      <c r="M59" s="1"/>
      <c r="N59" s="32"/>
    </row>
    <row r="60" spans="2:14">
      <c r="L60" s="1"/>
      <c r="M60" s="1"/>
      <c r="N60" s="32"/>
    </row>
    <row r="61" spans="2:14">
      <c r="L61" s="1"/>
      <c r="M61" s="1"/>
      <c r="N61" s="32"/>
    </row>
    <row r="62" spans="2:14">
      <c r="L62" s="1"/>
      <c r="M62" s="1"/>
      <c r="N62" s="32"/>
    </row>
    <row r="63" spans="2:14">
      <c r="L63" s="1"/>
      <c r="M63" s="1"/>
      <c r="N63" s="32"/>
    </row>
    <row r="64" spans="2:14">
      <c r="L64" s="1"/>
      <c r="M64" s="1"/>
      <c r="N64" s="32"/>
    </row>
    <row r="65" spans="12:14">
      <c r="L65" s="1"/>
      <c r="M65" s="1"/>
      <c r="N65" s="32"/>
    </row>
    <row r="66" spans="12:14">
      <c r="L66" s="1"/>
      <c r="M66" s="1"/>
      <c r="N66" s="32"/>
    </row>
    <row r="67" spans="12:14">
      <c r="L67" s="1"/>
      <c r="M67" s="1"/>
      <c r="N67" s="32"/>
    </row>
    <row r="68" spans="12:14">
      <c r="L68" s="1"/>
      <c r="M68" s="1"/>
      <c r="N68" s="32"/>
    </row>
    <row r="69" spans="12:14">
      <c r="L69" s="1"/>
      <c r="M69" s="1"/>
      <c r="N69" s="32"/>
    </row>
    <row r="70" spans="12:14">
      <c r="L70" s="1"/>
      <c r="M70" s="1"/>
      <c r="N70" s="32"/>
    </row>
    <row r="71" spans="12:14">
      <c r="L71" s="1"/>
      <c r="M71" s="1"/>
      <c r="N71" s="32"/>
    </row>
    <row r="72" spans="12:14">
      <c r="L72" s="1"/>
      <c r="M72" s="1"/>
      <c r="N72" s="32"/>
    </row>
    <row r="73" spans="12:14">
      <c r="L73" s="1"/>
      <c r="M73" s="1"/>
      <c r="N73" s="32"/>
    </row>
    <row r="74" spans="12:14">
      <c r="L74" s="1"/>
      <c r="M74" s="1"/>
      <c r="N74" s="32"/>
    </row>
    <row r="75" spans="12:14">
      <c r="L75" s="1"/>
      <c r="M75" s="1"/>
      <c r="N75" s="32"/>
    </row>
    <row r="76" spans="12:14">
      <c r="L76" s="1"/>
      <c r="M76" s="1"/>
      <c r="N76" s="32"/>
    </row>
    <row r="77" spans="12:14">
      <c r="L77" s="1"/>
      <c r="M77" s="1"/>
      <c r="N77" s="32"/>
    </row>
    <row r="78" spans="12:14">
      <c r="L78" s="1"/>
      <c r="M78" s="1"/>
      <c r="N78" s="32"/>
    </row>
    <row r="79" spans="12:14">
      <c r="L79" s="1"/>
      <c r="M79" s="1"/>
      <c r="N79" s="32"/>
    </row>
    <row r="80" spans="12:14">
      <c r="L80" s="1"/>
      <c r="M80" s="1"/>
      <c r="N80" s="32"/>
    </row>
    <row r="81" spans="12:14">
      <c r="L81" s="1"/>
      <c r="M81" s="1"/>
      <c r="N81" s="32"/>
    </row>
    <row r="82" spans="12:14">
      <c r="L82" s="1"/>
      <c r="M82" s="1"/>
      <c r="N82" s="32"/>
    </row>
    <row r="83" spans="12:14">
      <c r="L83" s="1"/>
      <c r="M83" s="1"/>
      <c r="N83" s="32"/>
    </row>
    <row r="84" spans="12:14">
      <c r="L84" s="1"/>
      <c r="M84" s="1"/>
      <c r="N84" s="32"/>
    </row>
    <row r="85" spans="12:14">
      <c r="L85" s="1"/>
      <c r="M85" s="1"/>
      <c r="N85" s="32"/>
    </row>
    <row r="86" spans="12:14">
      <c r="L86" s="1"/>
      <c r="M86" s="1"/>
      <c r="N86" s="32"/>
    </row>
    <row r="87" spans="12:14">
      <c r="L87" s="1"/>
      <c r="M87" s="1"/>
      <c r="N87" s="32"/>
    </row>
    <row r="88" spans="12:14">
      <c r="L88" s="1"/>
      <c r="M88" s="1"/>
      <c r="N88" s="32"/>
    </row>
    <row r="89" spans="12:14">
      <c r="L89" s="1"/>
      <c r="M89" s="1"/>
      <c r="N89" s="32"/>
    </row>
    <row r="90" spans="12:14">
      <c r="L90" s="1"/>
      <c r="M90" s="1"/>
      <c r="N90" s="32"/>
    </row>
    <row r="91" spans="12:14">
      <c r="L91" s="1"/>
      <c r="M91" s="1"/>
      <c r="N91" s="32"/>
    </row>
    <row r="92" spans="12:14">
      <c r="L92" s="1"/>
      <c r="M92" s="1"/>
      <c r="N92" s="32"/>
    </row>
    <row r="93" spans="12:14">
      <c r="L93" s="1"/>
      <c r="M93" s="1"/>
      <c r="N93" s="32"/>
    </row>
    <row r="94" spans="12:14">
      <c r="L94" s="1"/>
      <c r="M94" s="1"/>
      <c r="N94" s="32"/>
    </row>
    <row r="95" spans="12:14">
      <c r="L95" s="1"/>
      <c r="M95" s="1"/>
      <c r="N95" s="32"/>
    </row>
    <row r="96" spans="12:14">
      <c r="L96" s="1"/>
      <c r="M96" s="1"/>
      <c r="N96" s="32"/>
    </row>
    <row r="97" spans="12:14">
      <c r="L97" s="1"/>
      <c r="M97" s="1"/>
      <c r="N97" s="32"/>
    </row>
    <row r="98" spans="12:14">
      <c r="L98" s="1"/>
      <c r="M98" s="1"/>
      <c r="N98" s="32"/>
    </row>
    <row r="99" spans="12:14">
      <c r="L99" s="1"/>
      <c r="M99" s="1"/>
      <c r="N99" s="32"/>
    </row>
    <row r="100" spans="12:14">
      <c r="L100" s="1"/>
      <c r="M100" s="1"/>
      <c r="N100" s="32"/>
    </row>
    <row r="101" spans="12:14">
      <c r="L101" s="1"/>
      <c r="M101" s="1"/>
      <c r="N101" s="32"/>
    </row>
    <row r="102" spans="12:14">
      <c r="L102" s="1"/>
      <c r="M102" s="1"/>
      <c r="N102" s="32"/>
    </row>
    <row r="103" spans="12:14">
      <c r="L103" s="1"/>
      <c r="M103" s="1"/>
      <c r="N103" s="32"/>
    </row>
    <row r="104" spans="12:14">
      <c r="L104" s="1"/>
      <c r="M104" s="1"/>
      <c r="N104" s="32"/>
    </row>
    <row r="105" spans="12:14">
      <c r="L105" s="1"/>
      <c r="M105" s="1"/>
      <c r="N105" s="32"/>
    </row>
    <row r="106" spans="12:14">
      <c r="L106" s="1"/>
      <c r="M106" s="1"/>
      <c r="N106" s="32"/>
    </row>
    <row r="107" spans="12:14">
      <c r="L107" s="1"/>
      <c r="M107" s="1"/>
      <c r="N107" s="32"/>
    </row>
    <row r="108" spans="12:14">
      <c r="L108" s="1"/>
      <c r="M108" s="1"/>
      <c r="N108" s="32"/>
    </row>
    <row r="109" spans="12:14">
      <c r="L109" s="1"/>
      <c r="M109" s="1"/>
      <c r="N109" s="32"/>
    </row>
    <row r="110" spans="12:14">
      <c r="L110" s="1"/>
      <c r="M110" s="1"/>
      <c r="N110" s="32"/>
    </row>
    <row r="111" spans="12:14">
      <c r="L111" s="1"/>
      <c r="M111" s="1"/>
      <c r="N111" s="32"/>
    </row>
    <row r="112" spans="12:14">
      <c r="L112" s="1"/>
      <c r="M112" s="1"/>
      <c r="N112" s="32"/>
    </row>
    <row r="113" spans="12:14">
      <c r="L113" s="1"/>
      <c r="M113" s="1"/>
      <c r="N113" s="32"/>
    </row>
    <row r="114" spans="12:14">
      <c r="L114" s="1"/>
      <c r="M114" s="1"/>
      <c r="N114" s="32"/>
    </row>
    <row r="115" spans="12:14">
      <c r="L115" s="1"/>
      <c r="M115" s="1"/>
      <c r="N115" s="32"/>
    </row>
    <row r="116" spans="12:14">
      <c r="L116" s="1"/>
      <c r="M116" s="1"/>
      <c r="N116" s="32"/>
    </row>
    <row r="117" spans="12:14">
      <c r="L117" s="1"/>
      <c r="M117" s="1"/>
      <c r="N117" s="32"/>
    </row>
    <row r="118" spans="12:14">
      <c r="L118" s="1"/>
      <c r="M118" s="1"/>
      <c r="N118" s="32"/>
    </row>
    <row r="119" spans="12:14">
      <c r="L119" s="1"/>
      <c r="M119" s="1"/>
      <c r="N119" s="32"/>
    </row>
    <row r="120" spans="12:14">
      <c r="L120" s="1"/>
      <c r="M120" s="1"/>
      <c r="N120" s="32"/>
    </row>
    <row r="121" spans="12:14">
      <c r="L121" s="1"/>
      <c r="M121" s="1"/>
      <c r="N121" s="32"/>
    </row>
    <row r="122" spans="12:14">
      <c r="L122" s="1"/>
      <c r="M122" s="1"/>
      <c r="N122" s="32"/>
    </row>
    <row r="123" spans="12:14">
      <c r="L123" s="1"/>
      <c r="M123" s="1"/>
      <c r="N123" s="32"/>
    </row>
    <row r="124" spans="12:14">
      <c r="L124" s="1"/>
      <c r="M124" s="1"/>
      <c r="N124" s="32"/>
    </row>
    <row r="125" spans="12:14">
      <c r="L125" s="1"/>
      <c r="M125" s="1"/>
      <c r="N125" s="32"/>
    </row>
    <row r="126" spans="12:14">
      <c r="L126" s="1"/>
      <c r="M126" s="1"/>
      <c r="N126" s="32"/>
    </row>
    <row r="127" spans="12:14">
      <c r="L127" s="1"/>
      <c r="M127" s="1"/>
      <c r="N127" s="32"/>
    </row>
    <row r="128" spans="12:14">
      <c r="L128" s="1"/>
      <c r="M128" s="1"/>
      <c r="N128" s="32"/>
    </row>
    <row r="129" spans="12:14">
      <c r="L129" s="1"/>
      <c r="M129" s="1"/>
      <c r="N129" s="32"/>
    </row>
    <row r="130" spans="12:14">
      <c r="L130" s="1"/>
      <c r="M130" s="1"/>
      <c r="N130" s="32"/>
    </row>
    <row r="131" spans="12:14">
      <c r="L131" s="1"/>
      <c r="M131" s="1"/>
      <c r="N131" s="32"/>
    </row>
    <row r="132" spans="12:14">
      <c r="L132" s="1"/>
      <c r="M132" s="1"/>
      <c r="N132" s="32"/>
    </row>
    <row r="133" spans="12:14">
      <c r="L133" s="1"/>
      <c r="M133" s="1"/>
      <c r="N133" s="32"/>
    </row>
    <row r="134" spans="12:14">
      <c r="L134" s="1"/>
      <c r="M134" s="1"/>
      <c r="N134" s="32"/>
    </row>
    <row r="135" spans="12:14">
      <c r="L135" s="1"/>
      <c r="M135" s="1"/>
      <c r="N135" s="32"/>
    </row>
    <row r="136" spans="12:14">
      <c r="L136" s="1"/>
      <c r="M136" s="1"/>
      <c r="N136" s="32"/>
    </row>
    <row r="137" spans="12:14">
      <c r="L137" s="1"/>
      <c r="M137" s="1"/>
      <c r="N137" s="32"/>
    </row>
    <row r="138" spans="12:14">
      <c r="L138" s="1"/>
      <c r="M138" s="1"/>
      <c r="N138" s="32"/>
    </row>
    <row r="139" spans="12:14">
      <c r="L139" s="1"/>
      <c r="M139" s="1"/>
      <c r="N139" s="32"/>
    </row>
    <row r="140" spans="12:14">
      <c r="L140" s="1"/>
      <c r="M140" s="1"/>
      <c r="N140" s="32"/>
    </row>
    <row r="141" spans="12:14">
      <c r="L141" s="1"/>
      <c r="M141" s="1"/>
      <c r="N141" s="32"/>
    </row>
    <row r="142" spans="12:14">
      <c r="L142" s="1"/>
      <c r="M142" s="1"/>
      <c r="N142" s="32"/>
    </row>
    <row r="143" spans="12:14">
      <c r="L143" s="1"/>
      <c r="M143" s="1"/>
      <c r="N143" s="32"/>
    </row>
    <row r="144" spans="12:14">
      <c r="L144" s="1"/>
      <c r="M144" s="1"/>
      <c r="N144" s="32"/>
    </row>
    <row r="145" spans="12:14">
      <c r="L145" s="1"/>
      <c r="M145" s="1"/>
      <c r="N145" s="32"/>
    </row>
    <row r="146" spans="12:14">
      <c r="L146" s="1"/>
      <c r="M146" s="1"/>
      <c r="N146" s="32"/>
    </row>
    <row r="147" spans="12:14">
      <c r="L147" s="1"/>
      <c r="M147" s="1"/>
      <c r="N147" s="32"/>
    </row>
    <row r="148" spans="12:14">
      <c r="L148" s="1"/>
      <c r="M148" s="1"/>
      <c r="N148" s="32"/>
    </row>
    <row r="149" spans="12:14">
      <c r="L149" s="1"/>
      <c r="M149" s="1"/>
      <c r="N149" s="32"/>
    </row>
    <row r="150" spans="12:14">
      <c r="L150" s="1"/>
      <c r="M150" s="1"/>
      <c r="N150" s="32"/>
    </row>
    <row r="151" spans="12:14">
      <c r="L151" s="1"/>
      <c r="M151" s="1"/>
      <c r="N151" s="32"/>
    </row>
    <row r="152" spans="12:14">
      <c r="L152" s="1"/>
      <c r="M152" s="1"/>
      <c r="N152" s="32"/>
    </row>
    <row r="153" spans="12:14">
      <c r="L153" s="1"/>
      <c r="M153" s="1"/>
      <c r="N153" s="32"/>
    </row>
    <row r="154" spans="12:14">
      <c r="L154" s="1"/>
      <c r="M154" s="1"/>
      <c r="N154" s="32"/>
    </row>
    <row r="155" spans="12:14">
      <c r="L155" s="1"/>
      <c r="M155" s="1"/>
      <c r="N155" s="32"/>
    </row>
    <row r="156" spans="12:14">
      <c r="L156" s="1"/>
      <c r="M156" s="1"/>
      <c r="N156" s="32"/>
    </row>
    <row r="157" spans="12:14">
      <c r="L157" s="1"/>
      <c r="M157" s="1"/>
      <c r="N157" s="32"/>
    </row>
    <row r="158" spans="12:14">
      <c r="L158" s="1"/>
      <c r="M158" s="1"/>
      <c r="N158" s="32"/>
    </row>
    <row r="159" spans="12:14">
      <c r="L159" s="1"/>
      <c r="M159" s="1"/>
      <c r="N159" s="32"/>
    </row>
    <row r="160" spans="12:14">
      <c r="L160" s="1"/>
      <c r="M160" s="1"/>
      <c r="N160" s="32"/>
    </row>
    <row r="161" spans="12:14">
      <c r="L161" s="1"/>
      <c r="M161" s="1"/>
      <c r="N161" s="32"/>
    </row>
    <row r="162" spans="12:14">
      <c r="L162" s="1"/>
      <c r="M162" s="1"/>
      <c r="N162" s="32"/>
    </row>
    <row r="163" spans="12:14">
      <c r="L163" s="1"/>
      <c r="M163" s="1"/>
      <c r="N163" s="32"/>
    </row>
    <row r="164" spans="12:14">
      <c r="L164" s="1"/>
      <c r="M164" s="1"/>
      <c r="N164" s="32"/>
    </row>
    <row r="165" spans="12:14">
      <c r="L165" s="1"/>
      <c r="M165" s="1"/>
      <c r="N165" s="32"/>
    </row>
    <row r="166" spans="12:14">
      <c r="L166" s="1"/>
      <c r="M166" s="1"/>
      <c r="N166" s="32"/>
    </row>
    <row r="167" spans="12:14">
      <c r="L167" s="1"/>
      <c r="M167" s="1"/>
      <c r="N167" s="32"/>
    </row>
    <row r="168" spans="12:14">
      <c r="L168" s="1"/>
      <c r="M168" s="1"/>
      <c r="N168" s="32"/>
    </row>
    <row r="169" spans="12:14">
      <c r="L169" s="1"/>
      <c r="M169" s="1"/>
      <c r="N169" s="32"/>
    </row>
    <row r="170" spans="12:14">
      <c r="L170" s="1"/>
      <c r="M170" s="1"/>
      <c r="N170" s="32"/>
    </row>
    <row r="171" spans="12:14">
      <c r="L171" s="1"/>
      <c r="M171" s="1"/>
      <c r="N171" s="32"/>
    </row>
    <row r="172" spans="12:14">
      <c r="L172" s="1"/>
      <c r="M172" s="1"/>
      <c r="N172" s="32"/>
    </row>
    <row r="173" spans="12:14">
      <c r="L173" s="1"/>
      <c r="M173" s="1"/>
      <c r="N173" s="32"/>
    </row>
    <row r="174" spans="12:14">
      <c r="L174" s="1"/>
      <c r="M174" s="1"/>
      <c r="N174" s="32"/>
    </row>
    <row r="175" spans="12:14">
      <c r="L175" s="1"/>
      <c r="M175" s="1"/>
      <c r="N175" s="32"/>
    </row>
    <row r="176" spans="12:14">
      <c r="L176" s="1"/>
      <c r="M176" s="1"/>
      <c r="N176" s="32"/>
    </row>
    <row r="177" spans="12:14">
      <c r="L177" s="1"/>
      <c r="M177" s="1"/>
      <c r="N177" s="32"/>
    </row>
    <row r="178" spans="12:14">
      <c r="L178" s="1"/>
      <c r="M178" s="1"/>
      <c r="N178" s="32"/>
    </row>
    <row r="179" spans="12:14">
      <c r="L179" s="1"/>
      <c r="M179" s="1"/>
      <c r="N179" s="32"/>
    </row>
    <row r="180" spans="12:14">
      <c r="L180" s="1"/>
      <c r="M180" s="1"/>
      <c r="N180" s="32"/>
    </row>
  </sheetData>
  <pageMargins left="0.70866141732283472" right="0.70866141732283472" top="0.55000000000000004" bottom="0.6" header="0.31496062992125984" footer="0.31496062992125984"/>
  <pageSetup paperSize="9" scale="60" orientation="landscape" r:id="rId1"/>
  <headerFooter>
    <oddFooter>&amp;L&amp;F/&amp;A&amp;R&amp;P/&amp;N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1:O180"/>
  <sheetViews>
    <sheetView tabSelected="1" zoomScaleNormal="100" zoomScaleSheetLayoutView="80" workbookViewId="0">
      <selection activeCell="B3" sqref="B3"/>
    </sheetView>
  </sheetViews>
  <sheetFormatPr defaultRowHeight="15"/>
  <cols>
    <col min="1" max="1" width="3" customWidth="1"/>
    <col min="2" max="2" width="5.5703125" customWidth="1"/>
    <col min="3" max="3" width="64.28515625" customWidth="1"/>
    <col min="4" max="4" width="6.28515625" customWidth="1"/>
    <col min="5" max="5" width="10.28515625" customWidth="1"/>
    <col min="6" max="6" width="8.28515625" customWidth="1"/>
    <col min="7" max="7" width="4.85546875" customWidth="1"/>
    <col min="8" max="8" width="9.28515625" customWidth="1"/>
    <col min="9" max="9" width="8.42578125" customWidth="1"/>
    <col min="10" max="10" width="10.7109375" customWidth="1"/>
    <col min="11" max="11" width="15.7109375" customWidth="1"/>
    <col min="12" max="12" width="16.7109375" customWidth="1"/>
    <col min="13" max="13" width="17.5703125" customWidth="1"/>
    <col min="14" max="14" width="15.85546875" customWidth="1"/>
    <col min="15" max="15" width="10.85546875" style="24" customWidth="1"/>
    <col min="16" max="16" width="5.5703125" customWidth="1"/>
  </cols>
  <sheetData>
    <row r="1" spans="2:15">
      <c r="C1" s="39" t="s">
        <v>367</v>
      </c>
      <c r="E1" s="15">
        <v>20000</v>
      </c>
      <c r="F1" t="s">
        <v>31</v>
      </c>
      <c r="K1" s="40">
        <v>422.16</v>
      </c>
    </row>
    <row r="2" spans="2:15">
      <c r="C2" s="39" t="s">
        <v>368</v>
      </c>
      <c r="E2" s="25">
        <v>0.8</v>
      </c>
    </row>
    <row r="3" spans="2:15" ht="13.5" customHeight="1"/>
    <row r="4" spans="2:15" s="2" customFormat="1">
      <c r="B4" s="4"/>
      <c r="C4" s="5" t="s">
        <v>369</v>
      </c>
      <c r="D4" s="5"/>
      <c r="E4" s="5"/>
      <c r="F4" s="5"/>
      <c r="G4" s="5"/>
      <c r="H4" s="4"/>
      <c r="I4" s="4"/>
      <c r="J4" s="4"/>
      <c r="K4" s="4"/>
      <c r="L4" s="4"/>
      <c r="M4" s="5" t="s">
        <v>365</v>
      </c>
      <c r="N4" s="5" t="s">
        <v>366</v>
      </c>
      <c r="O4" s="30" t="s">
        <v>417</v>
      </c>
    </row>
    <row r="5" spans="2:15" s="2" customFormat="1" ht="15.75">
      <c r="C5" s="13" t="s">
        <v>370</v>
      </c>
      <c r="D5" s="13"/>
      <c r="E5" s="13"/>
      <c r="F5" s="13"/>
      <c r="G5" s="13"/>
      <c r="M5" s="3" t="s">
        <v>19</v>
      </c>
      <c r="N5" s="1"/>
      <c r="O5" s="31"/>
    </row>
    <row r="6" spans="2:15">
      <c r="B6">
        <v>1</v>
      </c>
      <c r="C6" s="7" t="s">
        <v>383</v>
      </c>
      <c r="D6" s="7"/>
      <c r="E6" s="7"/>
      <c r="F6" s="7"/>
      <c r="G6" s="7"/>
      <c r="H6" s="7">
        <v>1</v>
      </c>
      <c r="I6" s="8" t="s">
        <v>381</v>
      </c>
      <c r="J6" s="6">
        <v>25000</v>
      </c>
      <c r="K6" s="41">
        <f>J6*$K$1</f>
        <v>10554000</v>
      </c>
      <c r="L6" s="41">
        <f>K6*H6</f>
        <v>10554000</v>
      </c>
      <c r="M6" s="1"/>
      <c r="N6" s="1"/>
      <c r="O6" s="32"/>
    </row>
    <row r="7" spans="2:15">
      <c r="B7">
        <v>2</v>
      </c>
      <c r="C7" s="7" t="s">
        <v>385</v>
      </c>
      <c r="D7" s="7"/>
      <c r="E7" s="7"/>
      <c r="F7" s="7"/>
      <c r="G7" s="7"/>
      <c r="H7" s="7">
        <v>1</v>
      </c>
      <c r="I7" s="8" t="s">
        <v>381</v>
      </c>
      <c r="J7" s="6">
        <v>9000</v>
      </c>
      <c r="K7" s="41">
        <f>J7*$K$1</f>
        <v>3799440</v>
      </c>
      <c r="L7" s="41">
        <f t="shared" ref="L7:L9" si="0">K7*H7</f>
        <v>3799440</v>
      </c>
      <c r="M7" s="1"/>
      <c r="N7" s="1"/>
      <c r="O7" s="32"/>
    </row>
    <row r="8" spans="2:15">
      <c r="B8">
        <v>3</v>
      </c>
      <c r="C8" s="7" t="s">
        <v>386</v>
      </c>
      <c r="D8" s="7"/>
      <c r="E8" s="7"/>
      <c r="F8" s="7"/>
      <c r="G8" s="7"/>
      <c r="H8" s="7">
        <v>32</v>
      </c>
      <c r="I8" t="s">
        <v>384</v>
      </c>
      <c r="J8" s="6">
        <v>10000</v>
      </c>
      <c r="K8" s="41">
        <f>J8*$K$1</f>
        <v>4221600</v>
      </c>
      <c r="L8" s="41">
        <f t="shared" si="0"/>
        <v>135091200</v>
      </c>
      <c r="M8" s="1"/>
      <c r="N8" s="1"/>
      <c r="O8" s="32"/>
    </row>
    <row r="9" spans="2:15">
      <c r="C9" s="10" t="s">
        <v>387</v>
      </c>
      <c r="D9" s="10"/>
      <c r="E9" s="10"/>
      <c r="F9" s="10"/>
      <c r="G9" s="10"/>
      <c r="H9" s="11"/>
      <c r="I9" s="10"/>
      <c r="J9" s="12"/>
      <c r="K9" s="12"/>
      <c r="L9" s="42">
        <f>SUM(L6:L8)</f>
        <v>149444640</v>
      </c>
      <c r="M9" s="42">
        <f>L9</f>
        <v>149444640</v>
      </c>
      <c r="N9" s="42">
        <f>M9/$E$1</f>
        <v>7472.232</v>
      </c>
      <c r="O9" s="34">
        <f>M9/$M$56</f>
        <v>0.19065058164584231</v>
      </c>
    </row>
    <row r="10" spans="2:15">
      <c r="H10" s="7"/>
      <c r="J10" s="6"/>
      <c r="K10" s="6"/>
      <c r="L10" s="9"/>
      <c r="M10" s="1"/>
      <c r="N10" s="1"/>
      <c r="O10" s="32"/>
    </row>
    <row r="11" spans="2:15" ht="15.75">
      <c r="C11" s="13" t="s">
        <v>371</v>
      </c>
      <c r="D11" s="13"/>
      <c r="E11" s="13"/>
      <c r="F11" s="13"/>
      <c r="G11" s="13"/>
      <c r="H11" s="7"/>
      <c r="J11" s="6"/>
      <c r="K11" s="6"/>
      <c r="L11" s="9"/>
      <c r="M11" s="1"/>
      <c r="N11" s="1"/>
      <c r="O11" s="32"/>
    </row>
    <row r="12" spans="2:15" s="2" customFormat="1">
      <c r="B12" s="2">
        <v>1</v>
      </c>
      <c r="C12" s="7" t="s">
        <v>392</v>
      </c>
      <c r="D12" s="7"/>
      <c r="E12" s="7"/>
      <c r="F12" s="7"/>
      <c r="G12" s="7"/>
      <c r="H12" s="7">
        <v>1</v>
      </c>
      <c r="I12" s="8" t="s">
        <v>381</v>
      </c>
      <c r="J12" s="6">
        <v>5000</v>
      </c>
      <c r="K12" s="41">
        <f>J12*$K$1</f>
        <v>2110800</v>
      </c>
      <c r="L12" s="41">
        <f>K12*H12</f>
        <v>2110800</v>
      </c>
      <c r="M12" s="3" t="s">
        <v>19</v>
      </c>
      <c r="N12" s="1"/>
      <c r="O12" s="31"/>
    </row>
    <row r="13" spans="2:15">
      <c r="B13">
        <v>2</v>
      </c>
      <c r="C13" s="7" t="s">
        <v>393</v>
      </c>
      <c r="D13" s="7"/>
      <c r="E13" s="7"/>
      <c r="F13" s="7"/>
      <c r="G13" s="7"/>
      <c r="H13" s="7">
        <v>1</v>
      </c>
      <c r="I13" s="8" t="s">
        <v>381</v>
      </c>
      <c r="J13" s="6">
        <v>50000</v>
      </c>
      <c r="K13" s="41">
        <f>J13*$K$1</f>
        <v>21108000</v>
      </c>
      <c r="L13" s="41">
        <f t="shared" ref="L13" si="1">K13*H13</f>
        <v>21108000</v>
      </c>
      <c r="M13" s="1"/>
      <c r="N13" s="1"/>
      <c r="O13" s="32"/>
    </row>
    <row r="14" spans="2:15">
      <c r="C14" s="10" t="s">
        <v>388</v>
      </c>
      <c r="D14" s="10"/>
      <c r="E14" s="10"/>
      <c r="F14" s="10"/>
      <c r="G14" s="10"/>
      <c r="H14" s="11"/>
      <c r="I14" s="10"/>
      <c r="J14" s="12"/>
      <c r="K14" s="12"/>
      <c r="L14" s="42">
        <f>SUM(L12:L13)</f>
        <v>23218800</v>
      </c>
      <c r="M14" s="42">
        <f>L14</f>
        <v>23218800</v>
      </c>
      <c r="N14" s="42">
        <f>M14/$E$1</f>
        <v>1160.94</v>
      </c>
      <c r="O14" s="34">
        <f>M14/$M$56</f>
        <v>2.9620853080568721E-2</v>
      </c>
    </row>
    <row r="15" spans="2:15">
      <c r="M15" s="1"/>
      <c r="N15" s="1"/>
      <c r="O15" s="32"/>
    </row>
    <row r="16" spans="2:15" s="2" customFormat="1" ht="15.75">
      <c r="C16" s="13" t="s">
        <v>389</v>
      </c>
      <c r="D16" s="13"/>
      <c r="E16" s="13"/>
      <c r="F16" s="13"/>
      <c r="G16" s="13"/>
      <c r="M16" s="3" t="s">
        <v>19</v>
      </c>
      <c r="N16" s="1"/>
      <c r="O16" s="31"/>
    </row>
    <row r="17" spans="2:15">
      <c r="B17">
        <v>1</v>
      </c>
      <c r="C17" s="7" t="s">
        <v>411</v>
      </c>
      <c r="D17" s="7"/>
      <c r="E17" s="7"/>
      <c r="F17" s="7"/>
      <c r="G17" s="7"/>
      <c r="H17" s="7">
        <v>1</v>
      </c>
      <c r="I17" s="8" t="s">
        <v>381</v>
      </c>
      <c r="J17" s="6">
        <v>10000</v>
      </c>
      <c r="K17" s="41">
        <f>J17*$K$1</f>
        <v>4221600</v>
      </c>
      <c r="L17" s="41">
        <f>K17*H17</f>
        <v>4221600</v>
      </c>
      <c r="M17" s="1"/>
      <c r="N17" s="1"/>
      <c r="O17" s="32"/>
    </row>
    <row r="18" spans="2:15">
      <c r="B18">
        <v>2</v>
      </c>
      <c r="C18" s="7" t="s">
        <v>412</v>
      </c>
      <c r="D18" s="7"/>
      <c r="E18" s="7"/>
      <c r="F18" s="7"/>
      <c r="G18" s="7"/>
      <c r="H18" s="15">
        <v>8000</v>
      </c>
      <c r="I18" t="s">
        <v>24</v>
      </c>
      <c r="J18" s="6">
        <v>20</v>
      </c>
      <c r="K18" s="41">
        <f t="shared" ref="K18:K20" si="2">J18*$K$1</f>
        <v>8443.2000000000007</v>
      </c>
      <c r="L18" s="41">
        <f t="shared" ref="L18:L20" si="3">K18*H18</f>
        <v>67545600</v>
      </c>
      <c r="M18" s="1"/>
      <c r="N18" s="1"/>
      <c r="O18" s="32"/>
    </row>
    <row r="19" spans="2:15">
      <c r="B19">
        <v>3</v>
      </c>
      <c r="C19" s="7" t="s">
        <v>413</v>
      </c>
      <c r="D19" s="7"/>
      <c r="E19" s="7"/>
      <c r="F19" s="7"/>
      <c r="G19" s="7"/>
      <c r="H19" s="7">
        <v>1</v>
      </c>
      <c r="I19" s="8" t="s">
        <v>381</v>
      </c>
      <c r="J19" s="6">
        <v>5000</v>
      </c>
      <c r="K19" s="41">
        <f t="shared" si="2"/>
        <v>2110800</v>
      </c>
      <c r="L19" s="41">
        <f t="shared" si="3"/>
        <v>2110800</v>
      </c>
      <c r="M19" s="1"/>
      <c r="N19" s="1"/>
      <c r="O19" s="32"/>
    </row>
    <row r="20" spans="2:15">
      <c r="B20">
        <v>4</v>
      </c>
      <c r="C20" s="7" t="s">
        <v>414</v>
      </c>
      <c r="D20" s="7"/>
      <c r="E20" s="7"/>
      <c r="F20" s="7"/>
      <c r="G20" s="7"/>
      <c r="H20" s="15">
        <v>2000</v>
      </c>
      <c r="I20" t="s">
        <v>24</v>
      </c>
      <c r="J20" s="6">
        <v>65</v>
      </c>
      <c r="K20" s="41">
        <f t="shared" si="2"/>
        <v>27440.400000000001</v>
      </c>
      <c r="L20" s="41">
        <f t="shared" si="3"/>
        <v>54880800</v>
      </c>
      <c r="M20" s="1"/>
      <c r="N20" s="1"/>
      <c r="O20" s="32"/>
    </row>
    <row r="21" spans="2:15">
      <c r="C21" s="10" t="s">
        <v>390</v>
      </c>
      <c r="D21" s="10"/>
      <c r="E21" s="10"/>
      <c r="F21" s="10"/>
      <c r="G21" s="10"/>
      <c r="H21" s="11"/>
      <c r="I21" s="10"/>
      <c r="J21" s="12"/>
      <c r="K21" s="12"/>
      <c r="L21" s="42">
        <f>SUM(L19:L20)</f>
        <v>56991600</v>
      </c>
      <c r="M21" s="42">
        <f>L21</f>
        <v>56991600</v>
      </c>
      <c r="N21" s="42">
        <f>M21/$E$1</f>
        <v>2849.58</v>
      </c>
      <c r="O21" s="34">
        <f>M21/$M$56</f>
        <v>7.2705730288668682E-2</v>
      </c>
    </row>
    <row r="22" spans="2:15" s="2" customFormat="1">
      <c r="C22"/>
      <c r="D22"/>
      <c r="E22"/>
      <c r="F22"/>
      <c r="G22"/>
      <c r="M22" s="3" t="s">
        <v>19</v>
      </c>
      <c r="N22" s="1"/>
      <c r="O22" s="31"/>
    </row>
    <row r="23" spans="2:15" ht="15.75">
      <c r="C23" s="13" t="s">
        <v>372</v>
      </c>
      <c r="D23" s="13"/>
      <c r="E23" s="13"/>
      <c r="F23" s="13"/>
      <c r="G23" s="13"/>
      <c r="M23" s="1"/>
      <c r="N23" s="1"/>
      <c r="O23" s="32"/>
    </row>
    <row r="24" spans="2:15">
      <c r="B24">
        <v>1</v>
      </c>
      <c r="C24" s="7" t="s">
        <v>394</v>
      </c>
      <c r="D24" s="7"/>
      <c r="E24" s="7"/>
      <c r="F24" s="7"/>
      <c r="G24" s="7"/>
      <c r="H24" s="15">
        <v>20000</v>
      </c>
      <c r="I24" t="s">
        <v>31</v>
      </c>
      <c r="J24" s="6">
        <v>1</v>
      </c>
      <c r="K24" s="41">
        <f>J24*$K$1</f>
        <v>422.16</v>
      </c>
      <c r="L24" s="41">
        <f>K24*H24</f>
        <v>8443200</v>
      </c>
      <c r="M24" s="42">
        <f>L24</f>
        <v>8443200</v>
      </c>
      <c r="N24" s="42">
        <f>M24/$E$1</f>
        <v>422.16</v>
      </c>
      <c r="O24" s="34">
        <f>M24/$M$56</f>
        <v>1.0771219302024989E-2</v>
      </c>
    </row>
    <row r="25" spans="2:15" s="2" customFormat="1">
      <c r="C25"/>
      <c r="D25"/>
      <c r="E25"/>
      <c r="F25"/>
      <c r="G25"/>
      <c r="M25" s="3" t="s">
        <v>19</v>
      </c>
      <c r="N25" s="1"/>
      <c r="O25" s="31"/>
    </row>
    <row r="26" spans="2:15" ht="15.75">
      <c r="C26" s="13" t="s">
        <v>373</v>
      </c>
      <c r="D26" s="13"/>
      <c r="E26" s="13"/>
      <c r="F26" s="13"/>
      <c r="G26" s="13"/>
      <c r="M26" s="1"/>
      <c r="N26" s="1"/>
      <c r="O26" s="32"/>
    </row>
    <row r="27" spans="2:15">
      <c r="B27">
        <v>1</v>
      </c>
      <c r="C27" s="7" t="s">
        <v>395</v>
      </c>
      <c r="D27" s="7"/>
      <c r="E27" s="7"/>
      <c r="F27" s="7"/>
      <c r="G27" s="7"/>
      <c r="H27" s="15">
        <v>50000</v>
      </c>
      <c r="I27" t="s">
        <v>24</v>
      </c>
      <c r="J27" s="6">
        <v>2</v>
      </c>
      <c r="K27" s="41">
        <f>J27*$K$1</f>
        <v>844.32</v>
      </c>
      <c r="L27" s="41">
        <f>K27*H27</f>
        <v>42216000</v>
      </c>
      <c r="M27" s="1"/>
      <c r="N27" s="1"/>
      <c r="O27" s="32"/>
    </row>
    <row r="28" spans="2:15">
      <c r="B28">
        <v>2</v>
      </c>
      <c r="C28" s="7" t="s">
        <v>396</v>
      </c>
      <c r="D28" s="7"/>
      <c r="E28" s="7"/>
      <c r="F28" s="7"/>
      <c r="G28" s="7"/>
      <c r="H28" s="15">
        <v>200</v>
      </c>
      <c r="I28" t="s">
        <v>24</v>
      </c>
      <c r="J28" s="6">
        <v>50</v>
      </c>
      <c r="K28" s="41">
        <f t="shared" ref="K28:K42" si="4">J28*$K$1</f>
        <v>21108</v>
      </c>
      <c r="L28" s="41">
        <f t="shared" ref="L28:L42" si="5">K28*H28</f>
        <v>4221600</v>
      </c>
      <c r="M28" s="1"/>
      <c r="N28" s="1"/>
      <c r="O28" s="32"/>
    </row>
    <row r="29" spans="2:15">
      <c r="B29">
        <v>3</v>
      </c>
      <c r="C29" s="7" t="s">
        <v>404</v>
      </c>
      <c r="D29" s="7"/>
      <c r="E29" s="7"/>
      <c r="F29" s="7"/>
      <c r="G29" s="7"/>
      <c r="H29" s="15">
        <v>300</v>
      </c>
      <c r="I29" t="s">
        <v>31</v>
      </c>
      <c r="J29" s="6">
        <v>5</v>
      </c>
      <c r="K29" s="41">
        <f t="shared" si="4"/>
        <v>2110.8000000000002</v>
      </c>
      <c r="L29" s="41">
        <f t="shared" si="5"/>
        <v>633240</v>
      </c>
      <c r="M29" s="1"/>
      <c r="N29" s="1"/>
      <c r="O29" s="32"/>
    </row>
    <row r="30" spans="2:15">
      <c r="B30">
        <v>4</v>
      </c>
      <c r="C30" s="7" t="s">
        <v>398</v>
      </c>
      <c r="D30" s="7"/>
      <c r="E30" s="7"/>
      <c r="F30" s="7"/>
      <c r="G30" s="7"/>
      <c r="H30" s="15">
        <v>1000</v>
      </c>
      <c r="I30" t="s">
        <v>31</v>
      </c>
      <c r="J30" s="6">
        <v>8</v>
      </c>
      <c r="K30" s="41">
        <f t="shared" si="4"/>
        <v>3377.28</v>
      </c>
      <c r="L30" s="41">
        <f t="shared" si="5"/>
        <v>3377280</v>
      </c>
      <c r="M30" s="1"/>
      <c r="N30" s="1"/>
      <c r="O30" s="32"/>
    </row>
    <row r="31" spans="2:15">
      <c r="B31">
        <v>5</v>
      </c>
      <c r="C31" s="7" t="s">
        <v>399</v>
      </c>
      <c r="D31" s="7"/>
      <c r="E31" s="7"/>
      <c r="F31" s="7"/>
      <c r="G31" s="7"/>
      <c r="H31" s="15">
        <v>800</v>
      </c>
      <c r="I31" t="s">
        <v>24</v>
      </c>
      <c r="J31" s="6">
        <v>13</v>
      </c>
      <c r="K31" s="41">
        <f t="shared" si="4"/>
        <v>5488.08</v>
      </c>
      <c r="L31" s="41">
        <f t="shared" si="5"/>
        <v>4390464</v>
      </c>
      <c r="M31" s="1"/>
      <c r="N31" s="1"/>
      <c r="O31" s="32"/>
    </row>
    <row r="32" spans="2:15">
      <c r="B32">
        <v>6</v>
      </c>
      <c r="C32" s="7" t="s">
        <v>397</v>
      </c>
      <c r="D32" s="7"/>
      <c r="E32" s="7"/>
      <c r="F32" s="7"/>
      <c r="G32" s="7"/>
      <c r="H32" s="15">
        <v>51800</v>
      </c>
      <c r="I32" t="s">
        <v>24</v>
      </c>
      <c r="J32" s="6">
        <v>4</v>
      </c>
      <c r="K32" s="41">
        <f t="shared" si="4"/>
        <v>1688.64</v>
      </c>
      <c r="L32" s="41">
        <f t="shared" si="5"/>
        <v>87471552</v>
      </c>
      <c r="M32" s="1"/>
      <c r="N32" s="1"/>
      <c r="O32" s="32"/>
    </row>
    <row r="33" spans="2:15">
      <c r="B33">
        <v>7</v>
      </c>
      <c r="C33" s="7" t="s">
        <v>405</v>
      </c>
      <c r="D33" s="7"/>
      <c r="E33" s="7"/>
      <c r="F33" s="7"/>
      <c r="G33" s="7"/>
      <c r="H33" s="15">
        <v>20000</v>
      </c>
      <c r="I33" t="s">
        <v>31</v>
      </c>
      <c r="J33" s="6">
        <v>1</v>
      </c>
      <c r="K33" s="41">
        <f t="shared" si="4"/>
        <v>422.16</v>
      </c>
      <c r="L33" s="41">
        <f t="shared" si="5"/>
        <v>8443200</v>
      </c>
      <c r="M33" s="1"/>
      <c r="N33" s="1"/>
      <c r="O33" s="32"/>
    </row>
    <row r="34" spans="2:15">
      <c r="B34">
        <v>8</v>
      </c>
      <c r="C34" s="7" t="s">
        <v>400</v>
      </c>
      <c r="D34" s="7"/>
      <c r="E34" s="7"/>
      <c r="F34" s="7"/>
      <c r="G34" s="7"/>
      <c r="H34" s="15">
        <v>50000</v>
      </c>
      <c r="I34" t="s">
        <v>24</v>
      </c>
      <c r="J34" s="6">
        <v>1</v>
      </c>
      <c r="K34" s="41">
        <f t="shared" si="4"/>
        <v>422.16</v>
      </c>
      <c r="L34" s="41">
        <f t="shared" si="5"/>
        <v>21108000</v>
      </c>
      <c r="M34" s="1"/>
      <c r="N34" s="1"/>
      <c r="O34" s="32"/>
    </row>
    <row r="35" spans="2:15">
      <c r="B35">
        <v>9</v>
      </c>
      <c r="C35" s="7" t="s">
        <v>401</v>
      </c>
      <c r="D35" s="7"/>
      <c r="E35" s="7"/>
      <c r="F35" s="7"/>
      <c r="G35" s="7"/>
      <c r="H35" s="15">
        <v>1800</v>
      </c>
      <c r="I35" t="s">
        <v>24</v>
      </c>
      <c r="J35" s="6">
        <v>1</v>
      </c>
      <c r="K35" s="41">
        <f t="shared" si="4"/>
        <v>422.16</v>
      </c>
      <c r="L35" s="41">
        <f t="shared" si="5"/>
        <v>759888</v>
      </c>
      <c r="M35" s="1"/>
      <c r="N35" s="1"/>
      <c r="O35" s="32"/>
    </row>
    <row r="36" spans="2:15">
      <c r="B36">
        <v>10</v>
      </c>
      <c r="C36" s="7" t="s">
        <v>406</v>
      </c>
      <c r="D36" s="7"/>
      <c r="E36" s="7"/>
      <c r="F36" s="7"/>
      <c r="G36" s="7"/>
      <c r="H36" s="15">
        <v>6000</v>
      </c>
      <c r="I36" t="s">
        <v>24</v>
      </c>
      <c r="J36" s="6">
        <v>40</v>
      </c>
      <c r="K36" s="41">
        <f t="shared" si="4"/>
        <v>16886.400000000001</v>
      </c>
      <c r="L36" s="41">
        <f t="shared" si="5"/>
        <v>101318400.00000001</v>
      </c>
      <c r="M36" s="1"/>
      <c r="N36" s="1"/>
      <c r="O36" s="32"/>
    </row>
    <row r="37" spans="2:15">
      <c r="B37">
        <v>11</v>
      </c>
      <c r="C37" s="7" t="s">
        <v>407</v>
      </c>
      <c r="D37" s="7"/>
      <c r="E37" s="7"/>
      <c r="F37" s="7"/>
      <c r="G37" s="7"/>
      <c r="H37" s="15">
        <v>3000</v>
      </c>
      <c r="I37" t="s">
        <v>24</v>
      </c>
      <c r="J37" s="6">
        <v>120</v>
      </c>
      <c r="K37" s="41">
        <f t="shared" si="4"/>
        <v>50659.200000000004</v>
      </c>
      <c r="L37" s="41">
        <f t="shared" si="5"/>
        <v>151977600</v>
      </c>
      <c r="M37" s="1"/>
      <c r="N37" s="1"/>
      <c r="O37" s="32"/>
    </row>
    <row r="38" spans="2:15">
      <c r="B38">
        <v>12</v>
      </c>
      <c r="C38" s="7" t="s">
        <v>408</v>
      </c>
      <c r="D38" s="7"/>
      <c r="E38" s="7"/>
      <c r="F38" s="7"/>
      <c r="G38" s="7"/>
      <c r="H38" s="15">
        <v>1000</v>
      </c>
      <c r="I38" t="s">
        <v>24</v>
      </c>
      <c r="J38" s="6">
        <v>150</v>
      </c>
      <c r="K38" s="41">
        <f t="shared" si="4"/>
        <v>63324.000000000007</v>
      </c>
      <c r="L38" s="41">
        <f t="shared" si="5"/>
        <v>63324000.000000007</v>
      </c>
      <c r="M38" s="1"/>
      <c r="N38" s="1"/>
      <c r="O38" s="32"/>
    </row>
    <row r="39" spans="2:15">
      <c r="B39">
        <v>13</v>
      </c>
      <c r="C39" s="7" t="s">
        <v>402</v>
      </c>
      <c r="D39" s="7">
        <v>1.9</v>
      </c>
      <c r="E39" t="s">
        <v>382</v>
      </c>
      <c r="F39" s="17">
        <f>H39/D39</f>
        <v>10394.736842105263</v>
      </c>
      <c r="G39" s="16" t="s">
        <v>24</v>
      </c>
      <c r="H39" s="15">
        <v>19750</v>
      </c>
      <c r="I39" t="s">
        <v>380</v>
      </c>
      <c r="J39" s="6">
        <v>40</v>
      </c>
      <c r="K39" s="41">
        <f t="shared" si="4"/>
        <v>16886.400000000001</v>
      </c>
      <c r="L39" s="41">
        <f t="shared" si="5"/>
        <v>333506400</v>
      </c>
      <c r="M39" s="1"/>
      <c r="N39" s="1"/>
      <c r="O39" s="32"/>
    </row>
    <row r="40" spans="2:15">
      <c r="B40">
        <v>14</v>
      </c>
      <c r="C40" s="7" t="s">
        <v>409</v>
      </c>
      <c r="H40" s="15">
        <v>31800</v>
      </c>
      <c r="I40" t="s">
        <v>24</v>
      </c>
      <c r="J40" s="6">
        <v>2</v>
      </c>
      <c r="K40" s="41">
        <f t="shared" si="4"/>
        <v>844.32</v>
      </c>
      <c r="L40" s="41">
        <f t="shared" si="5"/>
        <v>26849376</v>
      </c>
      <c r="M40" s="1"/>
      <c r="N40" s="1"/>
      <c r="O40" s="32"/>
    </row>
    <row r="41" spans="2:15">
      <c r="B41">
        <v>15</v>
      </c>
      <c r="C41" s="7" t="s">
        <v>410</v>
      </c>
      <c r="H41" s="15">
        <v>10000</v>
      </c>
      <c r="I41" t="s">
        <v>24</v>
      </c>
      <c r="J41" s="6">
        <v>2</v>
      </c>
      <c r="K41" s="41">
        <f t="shared" si="4"/>
        <v>844.32</v>
      </c>
      <c r="L41" s="41">
        <f t="shared" si="5"/>
        <v>8443200</v>
      </c>
      <c r="M41" s="1"/>
      <c r="N41" s="1"/>
      <c r="O41" s="32"/>
    </row>
    <row r="42" spans="2:15">
      <c r="B42">
        <v>16</v>
      </c>
      <c r="C42" s="7" t="s">
        <v>403</v>
      </c>
      <c r="H42" s="15">
        <v>10000</v>
      </c>
      <c r="I42" t="s">
        <v>24</v>
      </c>
      <c r="J42" s="6">
        <v>25</v>
      </c>
      <c r="K42" s="41">
        <f t="shared" si="4"/>
        <v>10554</v>
      </c>
      <c r="L42" s="41">
        <f t="shared" si="5"/>
        <v>105540000</v>
      </c>
      <c r="M42" s="1"/>
      <c r="N42" s="1"/>
      <c r="O42" s="32"/>
    </row>
    <row r="43" spans="2:15" s="2" customFormat="1">
      <c r="C43" s="10" t="s">
        <v>391</v>
      </c>
      <c r="D43" s="10"/>
      <c r="E43" s="10"/>
      <c r="F43" s="10"/>
      <c r="G43" s="10"/>
      <c r="H43" s="11"/>
      <c r="I43" s="10"/>
      <c r="J43" s="12"/>
      <c r="K43" s="12"/>
      <c r="L43" s="42">
        <f>SUM(L41:L42)</f>
        <v>113983200</v>
      </c>
      <c r="M43" s="42">
        <f>L43</f>
        <v>113983200</v>
      </c>
      <c r="N43" s="42">
        <f>M43/$E$1</f>
        <v>5699.16</v>
      </c>
      <c r="O43" s="34">
        <f>M43/$M$56</f>
        <v>0.14541146057733736</v>
      </c>
    </row>
    <row r="44" spans="2:15" s="18" customFormat="1">
      <c r="C44" s="19"/>
      <c r="D44" s="19"/>
      <c r="E44" s="19"/>
      <c r="F44" s="19"/>
      <c r="G44" s="19"/>
      <c r="H44" s="20"/>
      <c r="I44" s="19"/>
      <c r="J44" s="21"/>
      <c r="K44" s="21"/>
      <c r="L44" s="22"/>
      <c r="M44" s="23"/>
      <c r="N44" s="1"/>
      <c r="O44" s="33"/>
    </row>
    <row r="45" spans="2:15" ht="15.75">
      <c r="C45" s="13" t="s">
        <v>374</v>
      </c>
      <c r="D45" s="2"/>
      <c r="E45" s="2"/>
      <c r="F45" s="2"/>
      <c r="G45" s="2"/>
      <c r="M45" s="1"/>
      <c r="N45" s="1"/>
      <c r="O45" s="32"/>
    </row>
    <row r="46" spans="2:15">
      <c r="B46">
        <v>1</v>
      </c>
      <c r="C46" s="7" t="s">
        <v>378</v>
      </c>
      <c r="H46" s="7">
        <v>1</v>
      </c>
      <c r="I46" s="8" t="s">
        <v>379</v>
      </c>
      <c r="J46" s="6">
        <v>10000</v>
      </c>
      <c r="K46" s="41">
        <f t="shared" ref="K46" si="6">J46*$K$1</f>
        <v>4221600</v>
      </c>
      <c r="L46" s="41">
        <f t="shared" ref="L46" si="7">K46*H46</f>
        <v>4221600</v>
      </c>
      <c r="M46" s="42">
        <f>L46</f>
        <v>4221600</v>
      </c>
      <c r="N46" s="42">
        <f>M46/$E$1</f>
        <v>211.08</v>
      </c>
      <c r="O46" s="34">
        <f>M46/$M$56</f>
        <v>5.3856096510124943E-3</v>
      </c>
    </row>
    <row r="47" spans="2:15" s="2" customFormat="1">
      <c r="C47"/>
      <c r="D47"/>
      <c r="E47"/>
      <c r="F47"/>
      <c r="G47"/>
      <c r="M47" s="3" t="s">
        <v>19</v>
      </c>
      <c r="N47" s="1"/>
      <c r="O47" s="31"/>
    </row>
    <row r="48" spans="2:15" s="2" customFormat="1">
      <c r="B48" s="26"/>
      <c r="C48" s="27"/>
      <c r="D48" s="27"/>
      <c r="E48" s="27"/>
      <c r="F48" s="27"/>
      <c r="G48" s="27"/>
      <c r="H48" s="26"/>
      <c r="I48" s="26"/>
      <c r="J48" s="26"/>
      <c r="K48" s="26"/>
      <c r="L48" s="26"/>
      <c r="M48" s="43">
        <f>SUM(M9:M46)</f>
        <v>356303040</v>
      </c>
      <c r="N48" s="43">
        <f>M48/$E$1</f>
        <v>17815.151999999998</v>
      </c>
      <c r="O48" s="34">
        <f>M48/$M$56</f>
        <v>0.45454545454545453</v>
      </c>
    </row>
    <row r="49" spans="2:15" ht="15.75">
      <c r="C49" s="13" t="s">
        <v>375</v>
      </c>
      <c r="D49" s="2"/>
      <c r="E49" s="2"/>
      <c r="F49" s="2"/>
      <c r="G49" s="2"/>
      <c r="M49" s="1" t="s">
        <v>19</v>
      </c>
      <c r="N49" s="1"/>
      <c r="O49" s="32"/>
    </row>
    <row r="50" spans="2:15">
      <c r="B50">
        <v>1</v>
      </c>
      <c r="C50" s="7" t="s">
        <v>415</v>
      </c>
      <c r="J50" s="25">
        <v>0.04</v>
      </c>
      <c r="K50" s="25"/>
      <c r="L50" s="41">
        <f>M48</f>
        <v>356303040</v>
      </c>
      <c r="M50" s="42">
        <f>L50</f>
        <v>356303040</v>
      </c>
      <c r="N50" s="42">
        <f>M50/$E$1</f>
        <v>17815.151999999998</v>
      </c>
      <c r="O50" s="34">
        <f>M50/$M$56</f>
        <v>0.45454545454545453</v>
      </c>
    </row>
    <row r="51" spans="2:15" s="2" customFormat="1" ht="12" customHeight="1" thickBot="1">
      <c r="C51"/>
      <c r="D51"/>
      <c r="E51"/>
      <c r="F51"/>
      <c r="G51"/>
      <c r="M51" s="3" t="s">
        <v>19</v>
      </c>
      <c r="N51" s="1"/>
      <c r="O51" s="31"/>
    </row>
    <row r="52" spans="2:15" ht="15.75" thickBot="1">
      <c r="D52" s="2"/>
      <c r="E52" s="2"/>
      <c r="F52" s="2"/>
      <c r="G52" s="2"/>
      <c r="L52" s="44"/>
      <c r="M52" s="45">
        <f>M48+M50</f>
        <v>712606080</v>
      </c>
      <c r="N52" s="46">
        <f>M52/(2*10*1000)</f>
        <v>35630.303999999996</v>
      </c>
      <c r="O52" s="34">
        <f>M52/$M$56</f>
        <v>0.90909090909090906</v>
      </c>
    </row>
    <row r="53" spans="2:15" ht="9" customHeight="1" thickBot="1">
      <c r="B53">
        <v>1</v>
      </c>
      <c r="C53" s="13" t="s">
        <v>376</v>
      </c>
      <c r="D53" s="2"/>
      <c r="E53" s="2"/>
      <c r="F53" s="2"/>
      <c r="G53" s="2"/>
      <c r="L53" s="44"/>
      <c r="M53" s="47"/>
      <c r="N53" s="47"/>
      <c r="O53" s="32"/>
    </row>
    <row r="54" spans="2:15" ht="15.75" thickBot="1">
      <c r="B54" s="2"/>
      <c r="C54" s="7" t="s">
        <v>377</v>
      </c>
      <c r="J54" s="25">
        <v>0.1</v>
      </c>
      <c r="K54" s="25"/>
      <c r="L54" s="41">
        <f>M52</f>
        <v>712606080</v>
      </c>
      <c r="M54" s="45">
        <f>L54*J54</f>
        <v>71260608</v>
      </c>
      <c r="N54" s="46">
        <f>M54/(2*10*1000)</f>
        <v>3563.0304000000001</v>
      </c>
      <c r="O54" s="34">
        <f>M54/$M$56</f>
        <v>9.0909090909090912E-2</v>
      </c>
    </row>
    <row r="55" spans="2:15" s="2" customFormat="1" ht="9.75" customHeight="1" thickBot="1">
      <c r="D55"/>
      <c r="E55"/>
      <c r="F55"/>
      <c r="G55"/>
      <c r="L55" s="48"/>
      <c r="M55" s="49" t="s">
        <v>49</v>
      </c>
      <c r="N55" s="47"/>
      <c r="O55" s="31"/>
    </row>
    <row r="56" spans="2:15" ht="16.5" thickBot="1">
      <c r="C56" s="13" t="s">
        <v>416</v>
      </c>
      <c r="L56" s="44"/>
      <c r="M56" s="45">
        <f>M52+M54</f>
        <v>783866688</v>
      </c>
      <c r="N56" s="46">
        <f>M56/(2*10*1000)</f>
        <v>39193.3344</v>
      </c>
      <c r="O56" s="34">
        <f>M56/$M$56</f>
        <v>1</v>
      </c>
    </row>
    <row r="57" spans="2:15">
      <c r="M57" s="1"/>
      <c r="N57" s="1"/>
      <c r="O57" s="32"/>
    </row>
    <row r="58" spans="2:15">
      <c r="M58" s="1"/>
      <c r="N58" s="1"/>
      <c r="O58" s="32"/>
    </row>
    <row r="59" spans="2:15">
      <c r="M59" s="1"/>
      <c r="N59" s="1"/>
      <c r="O59" s="32"/>
    </row>
    <row r="60" spans="2:15">
      <c r="M60" s="1"/>
      <c r="N60" s="1"/>
      <c r="O60" s="32"/>
    </row>
    <row r="61" spans="2:15">
      <c r="M61" s="1"/>
      <c r="N61" s="1"/>
      <c r="O61" s="32"/>
    </row>
    <row r="62" spans="2:15">
      <c r="M62" s="1"/>
      <c r="N62" s="1"/>
      <c r="O62" s="32"/>
    </row>
    <row r="63" spans="2:15">
      <c r="M63" s="1"/>
      <c r="N63" s="1"/>
      <c r="O63" s="32"/>
    </row>
    <row r="64" spans="2:15">
      <c r="M64" s="1"/>
      <c r="N64" s="1"/>
      <c r="O64" s="32"/>
    </row>
    <row r="65" spans="13:15">
      <c r="M65" s="1"/>
      <c r="N65" s="1"/>
      <c r="O65" s="32"/>
    </row>
    <row r="66" spans="13:15">
      <c r="M66" s="1"/>
      <c r="N66" s="1"/>
      <c r="O66" s="32"/>
    </row>
    <row r="67" spans="13:15">
      <c r="M67" s="1"/>
      <c r="N67" s="1"/>
      <c r="O67" s="32"/>
    </row>
    <row r="68" spans="13:15">
      <c r="M68" s="1"/>
      <c r="N68" s="1"/>
      <c r="O68" s="32"/>
    </row>
    <row r="69" spans="13:15">
      <c r="M69" s="1"/>
      <c r="N69" s="1"/>
      <c r="O69" s="32"/>
    </row>
    <row r="70" spans="13:15">
      <c r="M70" s="1"/>
      <c r="N70" s="1"/>
      <c r="O70" s="32"/>
    </row>
    <row r="71" spans="13:15">
      <c r="M71" s="1"/>
      <c r="N71" s="1"/>
      <c r="O71" s="32"/>
    </row>
    <row r="72" spans="13:15">
      <c r="M72" s="1"/>
      <c r="N72" s="1"/>
      <c r="O72" s="32"/>
    </row>
    <row r="73" spans="13:15">
      <c r="M73" s="1"/>
      <c r="N73" s="1"/>
      <c r="O73" s="32"/>
    </row>
    <row r="74" spans="13:15">
      <c r="M74" s="1"/>
      <c r="N74" s="1"/>
      <c r="O74" s="32"/>
    </row>
    <row r="75" spans="13:15">
      <c r="M75" s="1"/>
      <c r="N75" s="1"/>
      <c r="O75" s="32"/>
    </row>
    <row r="76" spans="13:15">
      <c r="M76" s="1"/>
      <c r="N76" s="1"/>
      <c r="O76" s="32"/>
    </row>
    <row r="77" spans="13:15">
      <c r="M77" s="1"/>
      <c r="N77" s="1"/>
      <c r="O77" s="32"/>
    </row>
    <row r="78" spans="13:15">
      <c r="M78" s="1"/>
      <c r="N78" s="1"/>
      <c r="O78" s="32"/>
    </row>
    <row r="79" spans="13:15">
      <c r="M79" s="1"/>
      <c r="N79" s="1"/>
      <c r="O79" s="32"/>
    </row>
    <row r="80" spans="13:15">
      <c r="M80" s="1"/>
      <c r="N80" s="1"/>
      <c r="O80" s="32"/>
    </row>
    <row r="81" spans="13:15">
      <c r="M81" s="1"/>
      <c r="N81" s="1"/>
      <c r="O81" s="32"/>
    </row>
    <row r="82" spans="13:15">
      <c r="M82" s="1"/>
      <c r="N82" s="1"/>
      <c r="O82" s="32"/>
    </row>
    <row r="83" spans="13:15">
      <c r="M83" s="1"/>
      <c r="N83" s="1"/>
      <c r="O83" s="32"/>
    </row>
    <row r="84" spans="13:15">
      <c r="M84" s="1"/>
      <c r="N84" s="1"/>
      <c r="O84" s="32"/>
    </row>
    <row r="85" spans="13:15">
      <c r="M85" s="1"/>
      <c r="N85" s="1"/>
      <c r="O85" s="32"/>
    </row>
    <row r="86" spans="13:15">
      <c r="M86" s="1"/>
      <c r="N86" s="1"/>
      <c r="O86" s="32"/>
    </row>
    <row r="87" spans="13:15">
      <c r="M87" s="1"/>
      <c r="N87" s="1"/>
      <c r="O87" s="32"/>
    </row>
    <row r="88" spans="13:15">
      <c r="M88" s="1"/>
      <c r="N88" s="1"/>
      <c r="O88" s="32"/>
    </row>
    <row r="89" spans="13:15">
      <c r="M89" s="1"/>
      <c r="N89" s="1"/>
      <c r="O89" s="32"/>
    </row>
    <row r="90" spans="13:15">
      <c r="M90" s="1"/>
      <c r="N90" s="1"/>
      <c r="O90" s="32"/>
    </row>
    <row r="91" spans="13:15">
      <c r="M91" s="1"/>
      <c r="N91" s="1"/>
      <c r="O91" s="32"/>
    </row>
    <row r="92" spans="13:15">
      <c r="M92" s="1"/>
      <c r="N92" s="1"/>
      <c r="O92" s="32"/>
    </row>
    <row r="93" spans="13:15">
      <c r="M93" s="1"/>
      <c r="N93" s="1"/>
      <c r="O93" s="32"/>
    </row>
    <row r="94" spans="13:15">
      <c r="M94" s="1"/>
      <c r="N94" s="1"/>
      <c r="O94" s="32"/>
    </row>
    <row r="95" spans="13:15">
      <c r="M95" s="1"/>
      <c r="N95" s="1"/>
      <c r="O95" s="32"/>
    </row>
    <row r="96" spans="13:15">
      <c r="M96" s="1"/>
      <c r="N96" s="1"/>
      <c r="O96" s="32"/>
    </row>
    <row r="97" spans="13:15">
      <c r="M97" s="1"/>
      <c r="N97" s="1"/>
      <c r="O97" s="32"/>
    </row>
    <row r="98" spans="13:15">
      <c r="M98" s="1"/>
      <c r="N98" s="1"/>
      <c r="O98" s="32"/>
    </row>
    <row r="99" spans="13:15">
      <c r="M99" s="1"/>
      <c r="N99" s="1"/>
      <c r="O99" s="32"/>
    </row>
    <row r="100" spans="13:15">
      <c r="M100" s="1"/>
      <c r="N100" s="1"/>
      <c r="O100" s="32"/>
    </row>
    <row r="101" spans="13:15">
      <c r="M101" s="1"/>
      <c r="N101" s="1"/>
      <c r="O101" s="32"/>
    </row>
    <row r="102" spans="13:15">
      <c r="M102" s="1"/>
      <c r="N102" s="1"/>
      <c r="O102" s="32"/>
    </row>
    <row r="103" spans="13:15">
      <c r="M103" s="1"/>
      <c r="N103" s="1"/>
      <c r="O103" s="32"/>
    </row>
    <row r="104" spans="13:15">
      <c r="M104" s="1"/>
      <c r="N104" s="1"/>
      <c r="O104" s="32"/>
    </row>
    <row r="105" spans="13:15">
      <c r="M105" s="1"/>
      <c r="N105" s="1"/>
      <c r="O105" s="32"/>
    </row>
    <row r="106" spans="13:15">
      <c r="M106" s="1"/>
      <c r="N106" s="1"/>
      <c r="O106" s="32"/>
    </row>
    <row r="107" spans="13:15">
      <c r="M107" s="1"/>
      <c r="N107" s="1"/>
      <c r="O107" s="32"/>
    </row>
    <row r="108" spans="13:15">
      <c r="M108" s="1"/>
      <c r="N108" s="1"/>
      <c r="O108" s="32"/>
    </row>
    <row r="109" spans="13:15">
      <c r="M109" s="1"/>
      <c r="N109" s="1"/>
      <c r="O109" s="32"/>
    </row>
    <row r="110" spans="13:15">
      <c r="M110" s="1"/>
      <c r="N110" s="1"/>
      <c r="O110" s="32"/>
    </row>
    <row r="111" spans="13:15">
      <c r="M111" s="1"/>
      <c r="N111" s="1"/>
      <c r="O111" s="32"/>
    </row>
    <row r="112" spans="13:15">
      <c r="M112" s="1"/>
      <c r="N112" s="1"/>
      <c r="O112" s="32"/>
    </row>
    <row r="113" spans="13:15">
      <c r="M113" s="1"/>
      <c r="N113" s="1"/>
      <c r="O113" s="32"/>
    </row>
    <row r="114" spans="13:15">
      <c r="M114" s="1"/>
      <c r="N114" s="1"/>
      <c r="O114" s="32"/>
    </row>
    <row r="115" spans="13:15">
      <c r="M115" s="1"/>
      <c r="N115" s="1"/>
      <c r="O115" s="32"/>
    </row>
    <row r="116" spans="13:15">
      <c r="M116" s="1"/>
      <c r="N116" s="1"/>
      <c r="O116" s="32"/>
    </row>
    <row r="117" spans="13:15">
      <c r="M117" s="1"/>
      <c r="N117" s="1"/>
      <c r="O117" s="32"/>
    </row>
    <row r="118" spans="13:15">
      <c r="M118" s="1"/>
      <c r="N118" s="1"/>
      <c r="O118" s="32"/>
    </row>
    <row r="119" spans="13:15">
      <c r="M119" s="1"/>
      <c r="N119" s="1"/>
      <c r="O119" s="32"/>
    </row>
    <row r="120" spans="13:15">
      <c r="M120" s="1"/>
      <c r="N120" s="1"/>
      <c r="O120" s="32"/>
    </row>
    <row r="121" spans="13:15">
      <c r="M121" s="1"/>
      <c r="N121" s="1"/>
      <c r="O121" s="32"/>
    </row>
    <row r="122" spans="13:15">
      <c r="M122" s="1"/>
      <c r="N122" s="1"/>
      <c r="O122" s="32"/>
    </row>
    <row r="123" spans="13:15">
      <c r="M123" s="1"/>
      <c r="N123" s="1"/>
      <c r="O123" s="32"/>
    </row>
    <row r="124" spans="13:15">
      <c r="M124" s="1"/>
      <c r="N124" s="1"/>
      <c r="O124" s="32"/>
    </row>
    <row r="125" spans="13:15">
      <c r="M125" s="1"/>
      <c r="N125" s="1"/>
      <c r="O125" s="32"/>
    </row>
    <row r="126" spans="13:15">
      <c r="M126" s="1"/>
      <c r="N126" s="1"/>
      <c r="O126" s="32"/>
    </row>
    <row r="127" spans="13:15">
      <c r="M127" s="1"/>
      <c r="N127" s="1"/>
      <c r="O127" s="32"/>
    </row>
    <row r="128" spans="13:15">
      <c r="M128" s="1"/>
      <c r="N128" s="1"/>
      <c r="O128" s="32"/>
    </row>
    <row r="129" spans="13:15">
      <c r="M129" s="1"/>
      <c r="N129" s="1"/>
      <c r="O129" s="32"/>
    </row>
    <row r="130" spans="13:15">
      <c r="M130" s="1"/>
      <c r="N130" s="1"/>
      <c r="O130" s="32"/>
    </row>
    <row r="131" spans="13:15">
      <c r="M131" s="1"/>
      <c r="N131" s="1"/>
      <c r="O131" s="32"/>
    </row>
    <row r="132" spans="13:15">
      <c r="M132" s="1"/>
      <c r="N132" s="1"/>
      <c r="O132" s="32"/>
    </row>
    <row r="133" spans="13:15">
      <c r="M133" s="1"/>
      <c r="N133" s="1"/>
      <c r="O133" s="32"/>
    </row>
    <row r="134" spans="13:15">
      <c r="M134" s="1"/>
      <c r="N134" s="1"/>
      <c r="O134" s="32"/>
    </row>
    <row r="135" spans="13:15">
      <c r="M135" s="1"/>
      <c r="N135" s="1"/>
      <c r="O135" s="32"/>
    </row>
    <row r="136" spans="13:15">
      <c r="M136" s="1"/>
      <c r="N136" s="1"/>
      <c r="O136" s="32"/>
    </row>
    <row r="137" spans="13:15">
      <c r="M137" s="1"/>
      <c r="N137" s="1"/>
      <c r="O137" s="32"/>
    </row>
    <row r="138" spans="13:15">
      <c r="M138" s="1"/>
      <c r="N138" s="1"/>
      <c r="O138" s="32"/>
    </row>
    <row r="139" spans="13:15">
      <c r="M139" s="1"/>
      <c r="N139" s="1"/>
      <c r="O139" s="32"/>
    </row>
    <row r="140" spans="13:15">
      <c r="M140" s="1"/>
      <c r="N140" s="1"/>
      <c r="O140" s="32"/>
    </row>
    <row r="141" spans="13:15">
      <c r="M141" s="1"/>
      <c r="N141" s="1"/>
      <c r="O141" s="32"/>
    </row>
    <row r="142" spans="13:15">
      <c r="M142" s="1"/>
      <c r="N142" s="1"/>
      <c r="O142" s="32"/>
    </row>
    <row r="143" spans="13:15">
      <c r="M143" s="1"/>
      <c r="N143" s="1"/>
      <c r="O143" s="32"/>
    </row>
    <row r="144" spans="13:15">
      <c r="M144" s="1"/>
      <c r="N144" s="1"/>
      <c r="O144" s="32"/>
    </row>
    <row r="145" spans="13:15">
      <c r="M145" s="1"/>
      <c r="N145" s="1"/>
      <c r="O145" s="32"/>
    </row>
    <row r="146" spans="13:15">
      <c r="M146" s="1"/>
      <c r="N146" s="1"/>
      <c r="O146" s="32"/>
    </row>
    <row r="147" spans="13:15">
      <c r="M147" s="1"/>
      <c r="N147" s="1"/>
      <c r="O147" s="32"/>
    </row>
    <row r="148" spans="13:15">
      <c r="M148" s="1"/>
      <c r="N148" s="1"/>
      <c r="O148" s="32"/>
    </row>
    <row r="149" spans="13:15">
      <c r="M149" s="1"/>
      <c r="N149" s="1"/>
      <c r="O149" s="32"/>
    </row>
    <row r="150" spans="13:15">
      <c r="M150" s="1"/>
      <c r="N150" s="1"/>
      <c r="O150" s="32"/>
    </row>
    <row r="151" spans="13:15">
      <c r="M151" s="1"/>
      <c r="N151" s="1"/>
      <c r="O151" s="32"/>
    </row>
    <row r="152" spans="13:15">
      <c r="M152" s="1"/>
      <c r="N152" s="1"/>
      <c r="O152" s="32"/>
    </row>
    <row r="153" spans="13:15">
      <c r="M153" s="1"/>
      <c r="N153" s="1"/>
      <c r="O153" s="32"/>
    </row>
    <row r="154" spans="13:15">
      <c r="M154" s="1"/>
      <c r="N154" s="1"/>
      <c r="O154" s="32"/>
    </row>
    <row r="155" spans="13:15">
      <c r="M155" s="1"/>
      <c r="N155" s="1"/>
      <c r="O155" s="32"/>
    </row>
    <row r="156" spans="13:15">
      <c r="M156" s="1"/>
      <c r="N156" s="1"/>
      <c r="O156" s="32"/>
    </row>
    <row r="157" spans="13:15">
      <c r="M157" s="1"/>
      <c r="N157" s="1"/>
      <c r="O157" s="32"/>
    </row>
    <row r="158" spans="13:15">
      <c r="M158" s="1"/>
      <c r="N158" s="1"/>
      <c r="O158" s="32"/>
    </row>
    <row r="159" spans="13:15">
      <c r="M159" s="1"/>
      <c r="N159" s="1"/>
      <c r="O159" s="32"/>
    </row>
    <row r="160" spans="13:15">
      <c r="M160" s="1"/>
      <c r="N160" s="1"/>
      <c r="O160" s="32"/>
    </row>
    <row r="161" spans="13:15">
      <c r="M161" s="1"/>
      <c r="N161" s="1"/>
      <c r="O161" s="32"/>
    </row>
    <row r="162" spans="13:15">
      <c r="M162" s="1"/>
      <c r="N162" s="1"/>
      <c r="O162" s="32"/>
    </row>
    <row r="163" spans="13:15">
      <c r="M163" s="1"/>
      <c r="N163" s="1"/>
      <c r="O163" s="32"/>
    </row>
    <row r="164" spans="13:15">
      <c r="M164" s="1"/>
      <c r="N164" s="1"/>
      <c r="O164" s="32"/>
    </row>
    <row r="165" spans="13:15">
      <c r="M165" s="1"/>
      <c r="N165" s="1"/>
      <c r="O165" s="32"/>
    </row>
    <row r="166" spans="13:15">
      <c r="M166" s="1"/>
      <c r="N166" s="1"/>
      <c r="O166" s="32"/>
    </row>
    <row r="167" spans="13:15">
      <c r="M167" s="1"/>
      <c r="N167" s="1"/>
      <c r="O167" s="32"/>
    </row>
    <row r="168" spans="13:15">
      <c r="M168" s="1"/>
      <c r="N168" s="1"/>
      <c r="O168" s="32"/>
    </row>
    <row r="169" spans="13:15">
      <c r="M169" s="1"/>
      <c r="N169" s="1"/>
      <c r="O169" s="32"/>
    </row>
    <row r="170" spans="13:15">
      <c r="M170" s="1"/>
      <c r="N170" s="1"/>
      <c r="O170" s="32"/>
    </row>
    <row r="171" spans="13:15">
      <c r="M171" s="1"/>
      <c r="N171" s="1"/>
      <c r="O171" s="32"/>
    </row>
    <row r="172" spans="13:15">
      <c r="M172" s="1"/>
      <c r="N172" s="1"/>
      <c r="O172" s="32"/>
    </row>
    <row r="173" spans="13:15">
      <c r="M173" s="1"/>
      <c r="N173" s="1"/>
      <c r="O173" s="32"/>
    </row>
    <row r="174" spans="13:15">
      <c r="M174" s="1"/>
      <c r="N174" s="1"/>
      <c r="O174" s="32"/>
    </row>
    <row r="175" spans="13:15">
      <c r="M175" s="1"/>
      <c r="N175" s="1"/>
      <c r="O175" s="32"/>
    </row>
    <row r="176" spans="13:15">
      <c r="M176" s="1"/>
      <c r="N176" s="1"/>
      <c r="O176" s="32"/>
    </row>
    <row r="177" spans="13:15">
      <c r="M177" s="1"/>
      <c r="N177" s="1"/>
      <c r="O177" s="32"/>
    </row>
    <row r="178" spans="13:15">
      <c r="M178" s="1"/>
      <c r="N178" s="1"/>
      <c r="O178" s="32"/>
    </row>
    <row r="179" spans="13:15">
      <c r="M179" s="1"/>
      <c r="N179" s="1"/>
      <c r="O179" s="32"/>
    </row>
    <row r="180" spans="13:15">
      <c r="M180" s="1"/>
      <c r="N180" s="1"/>
      <c r="O180" s="32"/>
    </row>
  </sheetData>
  <pageMargins left="0.70866141732283472" right="0.70866141732283472" top="0.62992125984251968" bottom="0.6692913385826772" header="0.31496062992125984" footer="0.31496062992125984"/>
  <pageSetup paperSize="9" scale="60" orientation="landscape" r:id="rId1"/>
  <headerFooter>
    <oddFooter>&amp;L&amp;F/&amp;A&amp;R&amp;P/&amp;N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B1:G81"/>
  <sheetViews>
    <sheetView workbookViewId="0">
      <selection activeCell="C83" sqref="C83"/>
    </sheetView>
  </sheetViews>
  <sheetFormatPr defaultRowHeight="15"/>
  <cols>
    <col min="3" max="3" width="9.85546875" bestFit="1" customWidth="1"/>
    <col min="4" max="4" width="10.28515625" customWidth="1"/>
    <col min="5" max="5" width="10.42578125" customWidth="1"/>
    <col min="6" max="6" width="10.28515625" customWidth="1"/>
    <col min="7" max="7" width="12.5703125" customWidth="1"/>
  </cols>
  <sheetData>
    <row r="1" spans="2:7">
      <c r="B1" s="27"/>
      <c r="C1" s="38" t="s">
        <v>52</v>
      </c>
      <c r="D1" s="38" t="s">
        <v>53</v>
      </c>
      <c r="E1" s="38" t="s">
        <v>54</v>
      </c>
      <c r="F1" s="38" t="s">
        <v>55</v>
      </c>
      <c r="G1" s="38" t="s">
        <v>56</v>
      </c>
    </row>
    <row r="2" spans="2:7">
      <c r="B2" s="27"/>
      <c r="C2" s="38" t="s">
        <v>57</v>
      </c>
      <c r="D2" s="38">
        <v>1</v>
      </c>
      <c r="E2" s="38">
        <v>1</v>
      </c>
      <c r="F2" s="38">
        <v>1</v>
      </c>
      <c r="G2" s="38">
        <v>1</v>
      </c>
    </row>
    <row r="3" spans="2:7">
      <c r="B3">
        <v>1</v>
      </c>
      <c r="C3" s="37">
        <v>42009</v>
      </c>
      <c r="D3" s="36" t="s">
        <v>58</v>
      </c>
      <c r="E3" s="36" t="s">
        <v>59</v>
      </c>
      <c r="F3" s="36" t="s">
        <v>60</v>
      </c>
      <c r="G3" s="36" t="s">
        <v>61</v>
      </c>
    </row>
    <row r="4" spans="2:7" hidden="1">
      <c r="B4">
        <v>2</v>
      </c>
      <c r="C4" s="37">
        <v>42010</v>
      </c>
      <c r="D4" s="36" t="s">
        <v>62</v>
      </c>
      <c r="E4" s="36" t="s">
        <v>63</v>
      </c>
      <c r="F4" s="36" t="s">
        <v>64</v>
      </c>
      <c r="G4" s="36" t="s">
        <v>65</v>
      </c>
    </row>
    <row r="5" spans="2:7" hidden="1">
      <c r="B5">
        <v>3</v>
      </c>
      <c r="C5" s="37">
        <v>42011</v>
      </c>
      <c r="D5" s="36" t="s">
        <v>66</v>
      </c>
      <c r="E5" s="36" t="s">
        <v>67</v>
      </c>
      <c r="F5" s="36" t="s">
        <v>64</v>
      </c>
      <c r="G5" s="36" t="s">
        <v>68</v>
      </c>
    </row>
    <row r="6" spans="2:7" hidden="1">
      <c r="B6">
        <v>4</v>
      </c>
      <c r="C6" s="37">
        <v>42012</v>
      </c>
      <c r="D6" s="36" t="s">
        <v>69</v>
      </c>
      <c r="E6" s="36" t="s">
        <v>70</v>
      </c>
      <c r="F6" s="36" t="s">
        <v>71</v>
      </c>
      <c r="G6" s="36" t="s">
        <v>72</v>
      </c>
    </row>
    <row r="7" spans="2:7" hidden="1">
      <c r="B7">
        <v>5</v>
      </c>
      <c r="C7" s="37">
        <v>42013</v>
      </c>
      <c r="D7" s="36" t="s">
        <v>73</v>
      </c>
      <c r="E7" s="36" t="s">
        <v>74</v>
      </c>
      <c r="F7" s="36" t="s">
        <v>75</v>
      </c>
      <c r="G7" s="36" t="s">
        <v>76</v>
      </c>
    </row>
    <row r="8" spans="2:7" hidden="1">
      <c r="B8">
        <v>6</v>
      </c>
      <c r="C8" s="37">
        <v>42016</v>
      </c>
      <c r="D8" s="36" t="s">
        <v>77</v>
      </c>
      <c r="E8" s="36" t="s">
        <v>78</v>
      </c>
      <c r="F8" s="36" t="s">
        <v>79</v>
      </c>
      <c r="G8" s="36" t="s">
        <v>80</v>
      </c>
    </row>
    <row r="9" spans="2:7" hidden="1">
      <c r="B9">
        <v>7</v>
      </c>
      <c r="C9" s="37">
        <v>42017</v>
      </c>
      <c r="D9" s="36" t="s">
        <v>81</v>
      </c>
      <c r="E9" s="36" t="s">
        <v>82</v>
      </c>
      <c r="F9" s="36" t="s">
        <v>83</v>
      </c>
      <c r="G9" s="36" t="s">
        <v>84</v>
      </c>
    </row>
    <row r="10" spans="2:7" hidden="1">
      <c r="B10">
        <v>8</v>
      </c>
      <c r="C10" s="37">
        <v>42018</v>
      </c>
      <c r="D10" s="36" t="s">
        <v>85</v>
      </c>
      <c r="E10" s="36" t="s">
        <v>86</v>
      </c>
      <c r="F10" s="36" t="s">
        <v>87</v>
      </c>
      <c r="G10" s="36" t="s">
        <v>88</v>
      </c>
    </row>
    <row r="11" spans="2:7" hidden="1">
      <c r="B11">
        <v>9</v>
      </c>
      <c r="C11" s="37">
        <v>42019</v>
      </c>
      <c r="D11" s="36" t="s">
        <v>89</v>
      </c>
      <c r="E11" s="36" t="s">
        <v>90</v>
      </c>
      <c r="F11" s="36" t="s">
        <v>91</v>
      </c>
      <c r="G11" s="36" t="s">
        <v>92</v>
      </c>
    </row>
    <row r="12" spans="2:7" hidden="1">
      <c r="B12">
        <v>10</v>
      </c>
      <c r="C12" s="37">
        <v>42020</v>
      </c>
      <c r="D12" s="36" t="s">
        <v>93</v>
      </c>
      <c r="E12" s="36" t="s">
        <v>94</v>
      </c>
      <c r="F12" s="36" t="s">
        <v>95</v>
      </c>
      <c r="G12" s="36" t="s">
        <v>96</v>
      </c>
    </row>
    <row r="13" spans="2:7" hidden="1">
      <c r="B13">
        <v>11</v>
      </c>
      <c r="C13" s="37">
        <v>42023</v>
      </c>
      <c r="D13" s="36" t="s">
        <v>97</v>
      </c>
      <c r="E13" s="36" t="s">
        <v>98</v>
      </c>
      <c r="F13" s="36" t="s">
        <v>99</v>
      </c>
      <c r="G13" s="36" t="s">
        <v>100</v>
      </c>
    </row>
    <row r="14" spans="2:7" hidden="1">
      <c r="B14">
        <v>12</v>
      </c>
      <c r="C14" s="37">
        <v>42024</v>
      </c>
      <c r="D14" s="36" t="s">
        <v>101</v>
      </c>
      <c r="E14" s="36" t="s">
        <v>102</v>
      </c>
      <c r="F14" s="36" t="s">
        <v>103</v>
      </c>
      <c r="G14" s="36" t="s">
        <v>104</v>
      </c>
    </row>
    <row r="15" spans="2:7" hidden="1">
      <c r="B15">
        <v>13</v>
      </c>
      <c r="C15" s="37">
        <v>42025</v>
      </c>
      <c r="D15" s="36" t="s">
        <v>105</v>
      </c>
      <c r="E15" s="36" t="s">
        <v>106</v>
      </c>
      <c r="F15" s="36" t="s">
        <v>107</v>
      </c>
      <c r="G15" s="36" t="s">
        <v>108</v>
      </c>
    </row>
    <row r="16" spans="2:7" hidden="1">
      <c r="B16">
        <v>14</v>
      </c>
      <c r="C16" s="37">
        <v>42026</v>
      </c>
      <c r="D16" s="36" t="s">
        <v>97</v>
      </c>
      <c r="E16" s="36" t="s">
        <v>109</v>
      </c>
      <c r="F16" s="36" t="s">
        <v>110</v>
      </c>
      <c r="G16" s="36" t="s">
        <v>111</v>
      </c>
    </row>
    <row r="17" spans="2:7" hidden="1">
      <c r="B17">
        <v>15</v>
      </c>
      <c r="C17" s="37">
        <v>42027</v>
      </c>
      <c r="D17" s="36" t="s">
        <v>112</v>
      </c>
      <c r="E17" s="36" t="s">
        <v>113</v>
      </c>
      <c r="F17" s="36" t="s">
        <v>114</v>
      </c>
      <c r="G17" s="36" t="s">
        <v>115</v>
      </c>
    </row>
    <row r="18" spans="2:7" hidden="1">
      <c r="B18">
        <v>16</v>
      </c>
      <c r="C18" s="37">
        <v>42030</v>
      </c>
      <c r="D18" s="36" t="s">
        <v>116</v>
      </c>
      <c r="E18" s="36" t="s">
        <v>117</v>
      </c>
      <c r="F18" s="36" t="s">
        <v>118</v>
      </c>
      <c r="G18" s="36" t="s">
        <v>119</v>
      </c>
    </row>
    <row r="19" spans="2:7" hidden="1">
      <c r="B19">
        <v>17</v>
      </c>
      <c r="C19" s="37">
        <v>42031</v>
      </c>
      <c r="D19" s="36" t="s">
        <v>120</v>
      </c>
      <c r="E19" s="36" t="s">
        <v>121</v>
      </c>
      <c r="F19" s="36" t="s">
        <v>122</v>
      </c>
      <c r="G19" s="36" t="s">
        <v>123</v>
      </c>
    </row>
    <row r="20" spans="2:7" hidden="1">
      <c r="B20">
        <v>18</v>
      </c>
      <c r="C20" s="37">
        <v>42032</v>
      </c>
      <c r="D20" s="36" t="s">
        <v>124</v>
      </c>
      <c r="E20" s="36" t="s">
        <v>125</v>
      </c>
      <c r="F20" s="36" t="s">
        <v>126</v>
      </c>
      <c r="G20" s="36" t="s">
        <v>127</v>
      </c>
    </row>
    <row r="21" spans="2:7" hidden="1">
      <c r="B21">
        <v>19</v>
      </c>
      <c r="C21" s="37">
        <v>42033</v>
      </c>
      <c r="D21" s="36" t="s">
        <v>128</v>
      </c>
      <c r="E21" s="36" t="s">
        <v>129</v>
      </c>
      <c r="F21" s="36" t="s">
        <v>130</v>
      </c>
      <c r="G21" s="36" t="s">
        <v>131</v>
      </c>
    </row>
    <row r="22" spans="2:7" hidden="1">
      <c r="B22">
        <v>20</v>
      </c>
      <c r="C22" s="37">
        <v>42034</v>
      </c>
      <c r="D22" s="36" t="s">
        <v>132</v>
      </c>
      <c r="E22" s="36" t="s">
        <v>133</v>
      </c>
      <c r="F22" s="36" t="s">
        <v>134</v>
      </c>
      <c r="G22" s="36" t="s">
        <v>135</v>
      </c>
    </row>
    <row r="23" spans="2:7" hidden="1">
      <c r="B23">
        <v>21</v>
      </c>
      <c r="C23" s="37">
        <v>42037</v>
      </c>
      <c r="D23" s="36" t="s">
        <v>136</v>
      </c>
      <c r="E23" s="36" t="s">
        <v>137</v>
      </c>
      <c r="F23" s="36" t="s">
        <v>138</v>
      </c>
      <c r="G23" s="36" t="s">
        <v>139</v>
      </c>
    </row>
    <row r="24" spans="2:7" hidden="1">
      <c r="B24">
        <v>22</v>
      </c>
      <c r="C24" s="37">
        <v>42038</v>
      </c>
      <c r="D24" s="36" t="s">
        <v>140</v>
      </c>
      <c r="E24" s="36" t="s">
        <v>141</v>
      </c>
      <c r="F24" s="36" t="s">
        <v>142</v>
      </c>
      <c r="G24" s="36" t="s">
        <v>143</v>
      </c>
    </row>
    <row r="25" spans="2:7" hidden="1">
      <c r="B25">
        <v>23</v>
      </c>
      <c r="C25" s="37">
        <v>42039</v>
      </c>
      <c r="D25" s="36" t="s">
        <v>144</v>
      </c>
      <c r="E25" s="36" t="s">
        <v>145</v>
      </c>
      <c r="F25" s="36" t="s">
        <v>146</v>
      </c>
      <c r="G25" s="36" t="s">
        <v>147</v>
      </c>
    </row>
    <row r="26" spans="2:7" hidden="1">
      <c r="B26">
        <v>24</v>
      </c>
      <c r="C26" s="37">
        <v>42040</v>
      </c>
      <c r="D26" s="36" t="s">
        <v>148</v>
      </c>
      <c r="E26" s="36" t="s">
        <v>149</v>
      </c>
      <c r="F26" s="36" t="s">
        <v>150</v>
      </c>
      <c r="G26" s="36" t="s">
        <v>151</v>
      </c>
    </row>
    <row r="27" spans="2:7" hidden="1">
      <c r="B27">
        <v>25</v>
      </c>
      <c r="C27" s="37">
        <v>42041</v>
      </c>
      <c r="D27" s="36" t="s">
        <v>152</v>
      </c>
      <c r="E27" s="36" t="s">
        <v>153</v>
      </c>
      <c r="F27" s="36" t="s">
        <v>154</v>
      </c>
      <c r="G27" s="36" t="s">
        <v>155</v>
      </c>
    </row>
    <row r="28" spans="2:7" hidden="1">
      <c r="B28">
        <v>26</v>
      </c>
      <c r="C28" s="37">
        <v>42044</v>
      </c>
      <c r="D28" s="36" t="s">
        <v>156</v>
      </c>
      <c r="E28" s="36" t="s">
        <v>157</v>
      </c>
      <c r="F28" s="36" t="s">
        <v>158</v>
      </c>
      <c r="G28" s="36" t="s">
        <v>159</v>
      </c>
    </row>
    <row r="29" spans="2:7" hidden="1">
      <c r="B29">
        <v>27</v>
      </c>
      <c r="C29" s="37">
        <v>42045</v>
      </c>
      <c r="D29" s="36" t="s">
        <v>160</v>
      </c>
      <c r="E29" s="36" t="s">
        <v>161</v>
      </c>
      <c r="F29" s="36" t="s">
        <v>162</v>
      </c>
      <c r="G29" s="36" t="s">
        <v>163</v>
      </c>
    </row>
    <row r="30" spans="2:7" hidden="1">
      <c r="B30">
        <v>28</v>
      </c>
      <c r="C30" s="37">
        <v>42046</v>
      </c>
      <c r="D30" s="36" t="s">
        <v>164</v>
      </c>
      <c r="E30" s="36" t="s">
        <v>165</v>
      </c>
      <c r="F30" s="36" t="s">
        <v>166</v>
      </c>
      <c r="G30" s="36" t="s">
        <v>167</v>
      </c>
    </row>
    <row r="31" spans="2:7" hidden="1">
      <c r="B31">
        <v>29</v>
      </c>
      <c r="C31" s="37">
        <v>42047</v>
      </c>
      <c r="D31" s="36" t="s">
        <v>168</v>
      </c>
      <c r="E31" s="36" t="s">
        <v>169</v>
      </c>
      <c r="F31" s="36" t="s">
        <v>170</v>
      </c>
      <c r="G31" s="36" t="s">
        <v>171</v>
      </c>
    </row>
    <row r="32" spans="2:7" hidden="1">
      <c r="B32">
        <v>30</v>
      </c>
      <c r="C32" s="37">
        <v>42048</v>
      </c>
      <c r="D32" s="36" t="s">
        <v>172</v>
      </c>
      <c r="E32" s="36" t="s">
        <v>173</v>
      </c>
      <c r="F32" s="36" t="s">
        <v>174</v>
      </c>
      <c r="G32" s="36" t="s">
        <v>175</v>
      </c>
    </row>
    <row r="33" spans="2:7" hidden="1">
      <c r="B33">
        <v>31</v>
      </c>
      <c r="C33" s="37">
        <v>42051</v>
      </c>
      <c r="D33" s="36" t="s">
        <v>176</v>
      </c>
      <c r="E33" s="36" t="s">
        <v>177</v>
      </c>
      <c r="F33" s="36" t="s">
        <v>178</v>
      </c>
      <c r="G33" s="36" t="s">
        <v>179</v>
      </c>
    </row>
    <row r="34" spans="2:7" hidden="1">
      <c r="B34">
        <v>32</v>
      </c>
      <c r="C34" s="37">
        <v>42052</v>
      </c>
      <c r="D34" s="36" t="s">
        <v>180</v>
      </c>
      <c r="E34" s="36" t="s">
        <v>169</v>
      </c>
      <c r="F34" s="36" t="s">
        <v>181</v>
      </c>
      <c r="G34" s="36" t="s">
        <v>182</v>
      </c>
    </row>
    <row r="35" spans="2:7" hidden="1">
      <c r="B35">
        <v>33</v>
      </c>
      <c r="C35" s="37">
        <v>42053</v>
      </c>
      <c r="D35" s="36" t="s">
        <v>183</v>
      </c>
      <c r="E35" s="36" t="s">
        <v>184</v>
      </c>
      <c r="F35" s="36" t="s">
        <v>185</v>
      </c>
      <c r="G35" s="36" t="s">
        <v>186</v>
      </c>
    </row>
    <row r="36" spans="2:7" hidden="1">
      <c r="B36">
        <v>34</v>
      </c>
      <c r="C36" s="37">
        <v>42054</v>
      </c>
      <c r="D36" s="36" t="s">
        <v>187</v>
      </c>
      <c r="E36" s="36" t="s">
        <v>188</v>
      </c>
      <c r="F36" s="36" t="s">
        <v>189</v>
      </c>
      <c r="G36" s="36" t="s">
        <v>190</v>
      </c>
    </row>
    <row r="37" spans="2:7" hidden="1">
      <c r="B37">
        <v>35</v>
      </c>
      <c r="C37" s="37">
        <v>42055</v>
      </c>
      <c r="D37" s="36" t="s">
        <v>191</v>
      </c>
      <c r="E37" s="36" t="s">
        <v>192</v>
      </c>
      <c r="F37" s="36" t="s">
        <v>193</v>
      </c>
      <c r="G37" s="36" t="s">
        <v>194</v>
      </c>
    </row>
    <row r="38" spans="2:7" hidden="1">
      <c r="B38">
        <v>36</v>
      </c>
      <c r="C38" s="37">
        <v>42058</v>
      </c>
      <c r="D38" s="36" t="s">
        <v>195</v>
      </c>
      <c r="E38" s="36" t="s">
        <v>196</v>
      </c>
      <c r="F38" s="36" t="s">
        <v>197</v>
      </c>
      <c r="G38" s="36" t="s">
        <v>198</v>
      </c>
    </row>
    <row r="39" spans="2:7" hidden="1">
      <c r="B39">
        <v>37</v>
      </c>
      <c r="C39" s="37">
        <v>42059</v>
      </c>
      <c r="D39" s="36" t="s">
        <v>199</v>
      </c>
      <c r="E39" s="36" t="s">
        <v>200</v>
      </c>
      <c r="F39" s="36" t="s">
        <v>201</v>
      </c>
      <c r="G39" s="36" t="s">
        <v>202</v>
      </c>
    </row>
    <row r="40" spans="2:7" hidden="1">
      <c r="B40">
        <v>38</v>
      </c>
      <c r="C40" s="37">
        <v>42060</v>
      </c>
      <c r="D40" s="36" t="s">
        <v>203</v>
      </c>
      <c r="E40" s="36" t="s">
        <v>204</v>
      </c>
      <c r="F40" s="36" t="s">
        <v>205</v>
      </c>
      <c r="G40" s="36" t="s">
        <v>206</v>
      </c>
    </row>
    <row r="41" spans="2:7" hidden="1">
      <c r="B41">
        <v>39</v>
      </c>
      <c r="C41" s="37">
        <v>42061</v>
      </c>
      <c r="D41" s="36" t="s">
        <v>207</v>
      </c>
      <c r="E41" s="36" t="s">
        <v>208</v>
      </c>
      <c r="F41" s="36" t="s">
        <v>209</v>
      </c>
      <c r="G41" s="36" t="s">
        <v>210</v>
      </c>
    </row>
    <row r="42" spans="2:7" hidden="1">
      <c r="B42">
        <v>40</v>
      </c>
      <c r="C42" s="37">
        <v>42062</v>
      </c>
      <c r="D42" s="36" t="s">
        <v>211</v>
      </c>
      <c r="E42" s="36" t="s">
        <v>212</v>
      </c>
      <c r="F42" s="36" t="s">
        <v>213</v>
      </c>
      <c r="G42" s="36" t="s">
        <v>214</v>
      </c>
    </row>
    <row r="43" spans="2:7" hidden="1">
      <c r="B43">
        <v>41</v>
      </c>
      <c r="C43" s="37">
        <v>42065</v>
      </c>
      <c r="D43" s="36" t="s">
        <v>215</v>
      </c>
      <c r="E43" s="36" t="s">
        <v>216</v>
      </c>
      <c r="F43" s="36" t="s">
        <v>217</v>
      </c>
      <c r="G43" s="36" t="s">
        <v>218</v>
      </c>
    </row>
    <row r="44" spans="2:7" hidden="1">
      <c r="B44">
        <v>42</v>
      </c>
      <c r="C44" s="37">
        <v>42066</v>
      </c>
      <c r="D44" s="36" t="s">
        <v>219</v>
      </c>
      <c r="E44" s="36" t="s">
        <v>220</v>
      </c>
      <c r="F44" s="36" t="s">
        <v>221</v>
      </c>
      <c r="G44" s="36" t="s">
        <v>222</v>
      </c>
    </row>
    <row r="45" spans="2:7" hidden="1">
      <c r="B45">
        <v>43</v>
      </c>
      <c r="C45" s="37">
        <v>42067</v>
      </c>
      <c r="D45" s="36" t="s">
        <v>223</v>
      </c>
      <c r="E45" s="36" t="s">
        <v>224</v>
      </c>
      <c r="F45" s="36" t="s">
        <v>225</v>
      </c>
      <c r="G45" s="36" t="s">
        <v>226</v>
      </c>
    </row>
    <row r="46" spans="2:7" hidden="1">
      <c r="B46">
        <v>44</v>
      </c>
      <c r="C46" s="37">
        <v>42068</v>
      </c>
      <c r="D46" s="36" t="s">
        <v>227</v>
      </c>
      <c r="E46" s="36" t="s">
        <v>228</v>
      </c>
      <c r="F46" s="36" t="s">
        <v>229</v>
      </c>
      <c r="G46" s="36" t="s">
        <v>230</v>
      </c>
    </row>
    <row r="47" spans="2:7" hidden="1">
      <c r="B47">
        <v>45</v>
      </c>
      <c r="C47" s="37">
        <v>42069</v>
      </c>
      <c r="D47" s="36" t="s">
        <v>231</v>
      </c>
      <c r="E47" s="36" t="s">
        <v>232</v>
      </c>
      <c r="F47" s="36" t="s">
        <v>233</v>
      </c>
      <c r="G47" s="36" t="s">
        <v>234</v>
      </c>
    </row>
    <row r="48" spans="2:7" hidden="1">
      <c r="B48">
        <v>46</v>
      </c>
      <c r="C48" s="37">
        <v>42072</v>
      </c>
      <c r="D48" s="36" t="s">
        <v>235</v>
      </c>
      <c r="E48" s="36" t="s">
        <v>236</v>
      </c>
      <c r="F48" s="36" t="s">
        <v>237</v>
      </c>
      <c r="G48" s="36" t="s">
        <v>238</v>
      </c>
    </row>
    <row r="49" spans="2:7" hidden="1">
      <c r="B49">
        <v>47</v>
      </c>
      <c r="C49" s="37">
        <v>42073</v>
      </c>
      <c r="D49" s="36" t="s">
        <v>239</v>
      </c>
      <c r="E49" s="36" t="s">
        <v>240</v>
      </c>
      <c r="F49" s="36" t="s">
        <v>241</v>
      </c>
      <c r="G49" s="36" t="s">
        <v>242</v>
      </c>
    </row>
    <row r="50" spans="2:7" hidden="1">
      <c r="B50">
        <v>48</v>
      </c>
      <c r="C50" s="37">
        <v>42074</v>
      </c>
      <c r="D50" s="36" t="s">
        <v>243</v>
      </c>
      <c r="E50" s="36" t="s">
        <v>244</v>
      </c>
      <c r="F50" s="36" t="s">
        <v>245</v>
      </c>
      <c r="G50" s="36" t="s">
        <v>246</v>
      </c>
    </row>
    <row r="51" spans="2:7" hidden="1">
      <c r="B51">
        <v>49</v>
      </c>
      <c r="C51" s="37">
        <v>42075</v>
      </c>
      <c r="D51" s="36" t="s">
        <v>247</v>
      </c>
      <c r="E51" s="36" t="s">
        <v>248</v>
      </c>
      <c r="F51" s="36" t="s">
        <v>249</v>
      </c>
      <c r="G51" s="36" t="s">
        <v>250</v>
      </c>
    </row>
    <row r="52" spans="2:7" hidden="1">
      <c r="B52">
        <v>50</v>
      </c>
      <c r="C52" s="37">
        <v>42076</v>
      </c>
      <c r="D52" s="36" t="s">
        <v>251</v>
      </c>
      <c r="E52" s="36" t="s">
        <v>252</v>
      </c>
      <c r="F52" s="36" t="s">
        <v>253</v>
      </c>
      <c r="G52" s="36" t="s">
        <v>254</v>
      </c>
    </row>
    <row r="53" spans="2:7" hidden="1">
      <c r="B53">
        <v>51</v>
      </c>
      <c r="C53" s="37">
        <v>42079</v>
      </c>
      <c r="D53" s="36" t="s">
        <v>255</v>
      </c>
      <c r="E53" s="36" t="s">
        <v>256</v>
      </c>
      <c r="F53" s="36" t="s">
        <v>257</v>
      </c>
      <c r="G53" s="36" t="s">
        <v>258</v>
      </c>
    </row>
    <row r="54" spans="2:7" hidden="1">
      <c r="B54">
        <v>52</v>
      </c>
      <c r="C54" s="37">
        <v>42080</v>
      </c>
      <c r="D54" s="36" t="s">
        <v>250</v>
      </c>
      <c r="E54" s="36" t="s">
        <v>259</v>
      </c>
      <c r="F54" s="36" t="s">
        <v>260</v>
      </c>
      <c r="G54" s="36" t="s">
        <v>261</v>
      </c>
    </row>
    <row r="55" spans="2:7" hidden="1">
      <c r="B55">
        <v>53</v>
      </c>
      <c r="C55" s="37">
        <v>42081</v>
      </c>
      <c r="D55" s="36" t="s">
        <v>262</v>
      </c>
      <c r="E55" s="36" t="s">
        <v>263</v>
      </c>
      <c r="F55" s="36" t="s">
        <v>264</v>
      </c>
      <c r="G55" s="36" t="s">
        <v>265</v>
      </c>
    </row>
    <row r="56" spans="2:7" hidden="1">
      <c r="B56">
        <v>54</v>
      </c>
      <c r="C56" s="37">
        <v>42082</v>
      </c>
      <c r="D56" s="36" t="s">
        <v>266</v>
      </c>
      <c r="E56" s="36" t="s">
        <v>267</v>
      </c>
      <c r="F56" s="36" t="s">
        <v>268</v>
      </c>
      <c r="G56" s="36" t="s">
        <v>269</v>
      </c>
    </row>
    <row r="57" spans="2:7" hidden="1">
      <c r="B57">
        <v>55</v>
      </c>
      <c r="C57" s="37">
        <v>42083</v>
      </c>
      <c r="D57" s="36" t="s">
        <v>270</v>
      </c>
      <c r="E57" s="36" t="s">
        <v>271</v>
      </c>
      <c r="F57" s="36" t="s">
        <v>272</v>
      </c>
      <c r="G57" s="36" t="s">
        <v>273</v>
      </c>
    </row>
    <row r="58" spans="2:7" hidden="1">
      <c r="B58">
        <v>56</v>
      </c>
      <c r="C58" s="37">
        <v>42086</v>
      </c>
      <c r="D58" s="36" t="s">
        <v>274</v>
      </c>
      <c r="E58" s="36" t="s">
        <v>275</v>
      </c>
      <c r="F58" s="36" t="s">
        <v>276</v>
      </c>
      <c r="G58" s="36" t="s">
        <v>277</v>
      </c>
    </row>
    <row r="59" spans="2:7" hidden="1">
      <c r="B59">
        <v>57</v>
      </c>
      <c r="C59" s="37">
        <v>42087</v>
      </c>
      <c r="D59" s="36" t="s">
        <v>278</v>
      </c>
      <c r="E59" s="36" t="s">
        <v>279</v>
      </c>
      <c r="F59" s="36" t="s">
        <v>280</v>
      </c>
      <c r="G59" s="36" t="s">
        <v>230</v>
      </c>
    </row>
    <row r="60" spans="2:7" hidden="1">
      <c r="B60">
        <v>58</v>
      </c>
      <c r="C60" s="37">
        <v>42088</v>
      </c>
      <c r="D60" s="36" t="s">
        <v>281</v>
      </c>
      <c r="E60" s="36" t="s">
        <v>282</v>
      </c>
      <c r="F60" s="36" t="s">
        <v>283</v>
      </c>
      <c r="G60" s="36" t="s">
        <v>284</v>
      </c>
    </row>
    <row r="61" spans="2:7" hidden="1">
      <c r="B61">
        <v>59</v>
      </c>
      <c r="C61" s="37">
        <v>42089</v>
      </c>
      <c r="D61" s="36" t="s">
        <v>285</v>
      </c>
      <c r="E61" s="36" t="s">
        <v>286</v>
      </c>
      <c r="F61" s="36" t="s">
        <v>287</v>
      </c>
      <c r="G61" s="36" t="s">
        <v>288</v>
      </c>
    </row>
    <row r="62" spans="2:7" hidden="1">
      <c r="B62">
        <v>60</v>
      </c>
      <c r="C62" s="37">
        <v>42090</v>
      </c>
      <c r="D62" s="36" t="s">
        <v>289</v>
      </c>
      <c r="E62" s="36" t="s">
        <v>290</v>
      </c>
      <c r="F62" s="36" t="s">
        <v>291</v>
      </c>
      <c r="G62" s="36" t="s">
        <v>292</v>
      </c>
    </row>
    <row r="63" spans="2:7" hidden="1">
      <c r="B63">
        <v>61</v>
      </c>
      <c r="C63" s="37">
        <v>42093</v>
      </c>
      <c r="D63" s="36" t="s">
        <v>265</v>
      </c>
      <c r="E63" s="36" t="s">
        <v>293</v>
      </c>
      <c r="F63" s="36" t="s">
        <v>294</v>
      </c>
      <c r="G63" s="36" t="s">
        <v>295</v>
      </c>
    </row>
    <row r="64" spans="2:7" hidden="1">
      <c r="B64">
        <v>62</v>
      </c>
      <c r="C64" s="37">
        <v>42094</v>
      </c>
      <c r="D64" s="36" t="s">
        <v>296</v>
      </c>
      <c r="E64" s="36" t="s">
        <v>297</v>
      </c>
      <c r="F64" s="36" t="s">
        <v>298</v>
      </c>
      <c r="G64" s="36" t="s">
        <v>299</v>
      </c>
    </row>
    <row r="65" spans="2:7">
      <c r="B65">
        <v>63</v>
      </c>
      <c r="C65" s="37">
        <v>42095</v>
      </c>
      <c r="D65" s="36" t="s">
        <v>300</v>
      </c>
      <c r="E65" s="36" t="s">
        <v>301</v>
      </c>
      <c r="F65" s="36" t="s">
        <v>302</v>
      </c>
      <c r="G65" s="36" t="s">
        <v>303</v>
      </c>
    </row>
    <row r="66" spans="2:7">
      <c r="B66">
        <v>64</v>
      </c>
      <c r="C66" s="37">
        <v>42096</v>
      </c>
      <c r="D66" s="36" t="s">
        <v>304</v>
      </c>
      <c r="E66" s="36" t="s">
        <v>305</v>
      </c>
      <c r="F66" s="36" t="s">
        <v>306</v>
      </c>
      <c r="G66" s="36" t="s">
        <v>307</v>
      </c>
    </row>
    <row r="67" spans="2:7">
      <c r="B67">
        <v>65</v>
      </c>
      <c r="C67" s="37">
        <v>42097</v>
      </c>
      <c r="D67" s="36" t="s">
        <v>308</v>
      </c>
      <c r="E67" s="36" t="s">
        <v>309</v>
      </c>
      <c r="F67" s="36" t="s">
        <v>310</v>
      </c>
      <c r="G67" s="36" t="s">
        <v>311</v>
      </c>
    </row>
    <row r="68" spans="2:7">
      <c r="B68">
        <v>66</v>
      </c>
      <c r="C68" s="37">
        <v>42101</v>
      </c>
      <c r="D68" s="36" t="s">
        <v>312</v>
      </c>
      <c r="E68" s="36" t="s">
        <v>313</v>
      </c>
      <c r="F68" s="36" t="s">
        <v>314</v>
      </c>
      <c r="G68" s="36" t="s">
        <v>226</v>
      </c>
    </row>
    <row r="69" spans="2:7">
      <c r="B69">
        <v>67</v>
      </c>
      <c r="C69" s="37">
        <v>42102</v>
      </c>
      <c r="D69" s="36" t="s">
        <v>315</v>
      </c>
      <c r="E69" s="36" t="s">
        <v>316</v>
      </c>
      <c r="F69" s="36" t="s">
        <v>317</v>
      </c>
      <c r="G69" s="36" t="s">
        <v>318</v>
      </c>
    </row>
    <row r="70" spans="2:7">
      <c r="B70">
        <v>68</v>
      </c>
      <c r="C70" s="37">
        <v>42103</v>
      </c>
      <c r="D70" s="36" t="s">
        <v>319</v>
      </c>
      <c r="E70" s="36" t="s">
        <v>320</v>
      </c>
      <c r="F70" s="36" t="s">
        <v>321</v>
      </c>
      <c r="G70" s="36" t="s">
        <v>322</v>
      </c>
    </row>
    <row r="71" spans="2:7">
      <c r="B71">
        <v>69</v>
      </c>
      <c r="C71" s="37">
        <v>42104</v>
      </c>
      <c r="D71" s="36" t="s">
        <v>323</v>
      </c>
      <c r="E71" s="36" t="s">
        <v>324</v>
      </c>
      <c r="F71" s="36" t="s">
        <v>325</v>
      </c>
      <c r="G71" s="36" t="s">
        <v>326</v>
      </c>
    </row>
    <row r="72" spans="2:7">
      <c r="B72">
        <v>70</v>
      </c>
      <c r="C72" s="37">
        <v>42107</v>
      </c>
      <c r="D72" s="36" t="s">
        <v>327</v>
      </c>
      <c r="E72" s="36" t="s">
        <v>328</v>
      </c>
      <c r="F72" s="36" t="s">
        <v>329</v>
      </c>
      <c r="G72" s="36" t="s">
        <v>330</v>
      </c>
    </row>
    <row r="73" spans="2:7">
      <c r="B73">
        <v>71</v>
      </c>
      <c r="C73" s="37">
        <v>42108</v>
      </c>
      <c r="D73" s="36" t="s">
        <v>331</v>
      </c>
      <c r="E73" s="36" t="s">
        <v>332</v>
      </c>
      <c r="F73" s="36" t="s">
        <v>333</v>
      </c>
      <c r="G73" s="36" t="s">
        <v>334</v>
      </c>
    </row>
    <row r="74" spans="2:7">
      <c r="B74">
        <v>72</v>
      </c>
      <c r="C74" s="37">
        <v>42109</v>
      </c>
      <c r="D74" s="36" t="s">
        <v>335</v>
      </c>
      <c r="E74" s="36" t="s">
        <v>336</v>
      </c>
      <c r="F74" s="36" t="s">
        <v>337</v>
      </c>
      <c r="G74" s="36" t="s">
        <v>338</v>
      </c>
    </row>
    <row r="75" spans="2:7">
      <c r="B75">
        <v>73</v>
      </c>
      <c r="C75" s="37">
        <v>42110</v>
      </c>
      <c r="D75" s="36" t="s">
        <v>339</v>
      </c>
      <c r="E75" s="36" t="s">
        <v>340</v>
      </c>
      <c r="F75" s="36" t="s">
        <v>341</v>
      </c>
      <c r="G75" s="36" t="s">
        <v>342</v>
      </c>
    </row>
    <row r="76" spans="2:7">
      <c r="B76">
        <v>74</v>
      </c>
      <c r="C76" s="37">
        <v>42111</v>
      </c>
      <c r="D76" s="36" t="s">
        <v>343</v>
      </c>
      <c r="E76" s="36" t="s">
        <v>344</v>
      </c>
      <c r="F76" s="36" t="s">
        <v>345</v>
      </c>
      <c r="G76" s="36" t="s">
        <v>346</v>
      </c>
    </row>
    <row r="77" spans="2:7">
      <c r="B77">
        <v>75</v>
      </c>
      <c r="C77" s="37">
        <v>42114</v>
      </c>
      <c r="D77" s="36" t="s">
        <v>347</v>
      </c>
      <c r="E77" s="36" t="s">
        <v>348</v>
      </c>
      <c r="F77" s="36" t="s">
        <v>341</v>
      </c>
      <c r="G77" s="36" t="s">
        <v>349</v>
      </c>
    </row>
    <row r="78" spans="2:7">
      <c r="B78">
        <v>76</v>
      </c>
      <c r="C78" s="37">
        <v>42115</v>
      </c>
      <c r="D78" s="36" t="s">
        <v>350</v>
      </c>
      <c r="E78" s="36" t="s">
        <v>351</v>
      </c>
      <c r="F78" s="36" t="s">
        <v>352</v>
      </c>
      <c r="G78" s="36" t="s">
        <v>353</v>
      </c>
    </row>
    <row r="79" spans="2:7">
      <c r="B79">
        <v>77</v>
      </c>
      <c r="C79" s="37">
        <v>42116</v>
      </c>
      <c r="D79" s="36" t="s">
        <v>354</v>
      </c>
      <c r="E79" s="36" t="s">
        <v>355</v>
      </c>
      <c r="F79" s="36" t="s">
        <v>356</v>
      </c>
      <c r="G79" s="36" t="s">
        <v>357</v>
      </c>
    </row>
    <row r="80" spans="2:7">
      <c r="B80">
        <v>78</v>
      </c>
      <c r="C80" s="37">
        <v>42117</v>
      </c>
      <c r="D80" s="36" t="s">
        <v>358</v>
      </c>
      <c r="E80" s="36" t="s">
        <v>359</v>
      </c>
      <c r="F80" s="36" t="s">
        <v>360</v>
      </c>
      <c r="G80" s="36" t="s">
        <v>361</v>
      </c>
    </row>
    <row r="81" spans="5:6">
      <c r="E81" t="str">
        <f>E80</f>
        <v>301,86</v>
      </c>
      <c r="F81" t="str">
        <f>F80</f>
        <v>422,16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1_GBP</vt:lpstr>
      <vt:lpstr>2HUF</vt:lpstr>
      <vt:lpstr>MNB</vt:lpstr>
    </vt:vector>
  </TitlesOfParts>
  <Company>Márkus és Partnerei Kft.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Márkus László</dc:creator>
  <cp:lastModifiedBy>markus</cp:lastModifiedBy>
  <cp:lastPrinted>2015-04-23T18:36:59Z</cp:lastPrinted>
  <dcterms:created xsi:type="dcterms:W3CDTF">2015-04-23T14:02:34Z</dcterms:created>
  <dcterms:modified xsi:type="dcterms:W3CDTF">2015-04-23T19:08:48Z</dcterms:modified>
</cp:coreProperties>
</file>